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S:\EPH\DW\Headquarters Operations\Communications and Outreach Section - C&amp;O\ODW Form Masters\331-517_Membrane Filtration Monthly Report Workbook\"/>
    </mc:Choice>
  </mc:AlternateContent>
  <xr:revisionPtr revIDLastSave="0" documentId="13_ncr:1_{07A196CB-16E8-49FD-8E98-B5401DA032E9}" xr6:coauthVersionLast="47" xr6:coauthVersionMax="47" xr10:uidLastSave="{00000000-0000-0000-0000-000000000000}"/>
  <bookViews>
    <workbookView xWindow="2235" yWindow="1770" windowWidth="21600" windowHeight="11385" tabRatio="782" xr2:uid="{00000000-000D-0000-FFFF-FFFF00000000}"/>
  </bookViews>
  <sheets>
    <sheet name="Cover Page &amp; Notes" sheetId="15" r:id="rId1"/>
    <sheet name="WTP Monthly Rept" sheetId="1" r:id="rId2"/>
    <sheet name="Req'd CT Calc" sheetId="3" state="hidden" r:id="rId3"/>
    <sheet name="Mem Filt Unit #1" sheetId="16" r:id="rId4"/>
    <sheet name="Mem Filt Unit #2" sheetId="17" r:id="rId5"/>
    <sheet name="Mem Filt Unit #3" sheetId="18" r:id="rId6"/>
    <sheet name="Mem Filt Unit #4" sheetId="19" r:id="rId7"/>
    <sheet name="Online Turb Verification" sheetId="20" r:id="rId8"/>
    <sheet name="SWTR Monthly Disinfection Rept" sheetId="14" r:id="rId9"/>
    <sheet name="Monthly Summary" sheetId="2" r:id="rId10"/>
    <sheet name="Line-by-line instructions" sheetId="21" r:id="rId11"/>
    <sheet name="CT Lookup Table" sheetId="4" r:id="rId12"/>
  </sheets>
  <externalReferences>
    <externalReference r:id="rId13"/>
    <externalReference r:id="rId14"/>
  </externalReferences>
  <definedNames>
    <definedName name="Calculated_CT">'SWTR Monthly Disinfection Rept'!$H$15:$H$45</definedName>
    <definedName name="Chlorine_Residual">'SWTR Monthly Disinfection Rept'!$E$15:$E$45</definedName>
    <definedName name="Contact_Time">'SWTR Monthly Disinfection Rept'!$G$15:$G$45</definedName>
    <definedName name="CTLookupTbl" localSheetId="10">'[1]CT Lookup Table'!$C$6:$AH$396</definedName>
    <definedName name="CTLookupTbl" localSheetId="7">'[2]CT Lookup Table'!$C$6:$AH$422</definedName>
    <definedName name="CTLookupTbl">'CT Lookup Table'!$C$6:$AH$396</definedName>
    <definedName name="DisLogRed" localSheetId="10">'[1]Req''d CT Calc'!$O$12</definedName>
    <definedName name="DisLogRed" localSheetId="7">'[2]Req''d CT Calc'!$O$12</definedName>
    <definedName name="DisLogRed">'Req''d CT Calc'!$O$12</definedName>
    <definedName name="Duration_LT_0.2mg">'SWTR Monthly Disinfection Rept'!$M$15:$M$45</definedName>
    <definedName name="Grab_Samples" localSheetId="10">'[1]Req''d CT Calc'!$B$7:$F$8</definedName>
    <definedName name="Grab_Samples" localSheetId="7">'[2]Req''d CT Calc'!$B$7:$F$8</definedName>
    <definedName name="Grab_Samples">'Req''d CT Calc'!$B$7:$F$8</definedName>
    <definedName name="Inact_Ratio" localSheetId="10">'[1]SWTR Monthly Disinfection Rept'!$J$15:$J$45</definedName>
    <definedName name="Inact_Ratio" localSheetId="7">'[2]SWTR Monthly Disinfection Rept'!$J$15:$J$45</definedName>
    <definedName name="Inact_Ratio">'SWTR Monthly Disinfection Rept'!$J$15:$J$45</definedName>
    <definedName name="Lowest_Daily_Residual" localSheetId="10">'[1]SWTR Monthly Disinfection Rept'!$L$15:$L$45</definedName>
    <definedName name="Lowest_Daily_Residual" localSheetId="7">'[2]SWTR Monthly Disinfection Rept'!$L$15:$L$45</definedName>
    <definedName name="Lowest_Daily_Residual">'SWTR Monthly Disinfection Rept'!$L$15:$L$45</definedName>
    <definedName name="No_of_Sites_Sampled">'SWTR Monthly Disinfection Rept'!$O$15:$O$45</definedName>
    <definedName name="Peak_Hour_Flow">'SWTR Monthly Disinfection Rept'!$B$15:$B$45</definedName>
    <definedName name="pH">'SWTR Monthly Disinfection Rept'!$D$15:$D$45</definedName>
    <definedName name="PhIndex" localSheetId="10">'[1]Req''d CT Calc'!$K$7:$AP$8</definedName>
    <definedName name="PhIndex" localSheetId="7">'[2]Req''d CT Calc'!$K$7:$AP$8</definedName>
    <definedName name="PhIndex">'Req''d CT Calc'!$K$7:$AP$8</definedName>
    <definedName name="_xlnm.Print_Area" localSheetId="0">'Cover Page &amp; Notes'!$A$1:$N$77</definedName>
    <definedName name="_xlnm.Print_Area" localSheetId="7">'Online Turb Verification'!$A$1:$M$38</definedName>
    <definedName name="_xlnm.Print_Titles" localSheetId="11">'CT Lookup Table'!$1:$5</definedName>
    <definedName name="Required_CT">'SWTR Monthly Disinfection Rept'!$I$15:$I$45</definedName>
    <definedName name="Water_Temp_C">'SWTR Monthly Disinfection Rept'!$C$15:$C$45</definedName>
    <definedName name="Z_257057B6_2D53_4FEE_AA54_1ECF59604DC0_.wvu.PrintArea" localSheetId="7" hidden="1">'Online Turb Verification'!$A$1:$M$38</definedName>
    <definedName name="Z_A2437033_322C_442F_8B0C_90A704A94F2F_.wvu.PrintArea" localSheetId="7" hidden="1">'Online Turb Verification'!$A$1:$M$38</definedName>
    <definedName name="Z_EE9AC70A_7761_44F1_B893_5D597A724855_.wvu.PrintArea" localSheetId="7" hidden="1">'Online Turb Verification'!$A$1:$M$38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0" l="1"/>
  <c r="B2" i="20"/>
  <c r="C7" i="14" l="1"/>
  <c r="F6" i="2"/>
  <c r="I63" i="19" l="1"/>
  <c r="I61" i="19"/>
  <c r="D61" i="19"/>
  <c r="I63" i="18"/>
  <c r="I61" i="18"/>
  <c r="D61" i="18"/>
  <c r="I63" i="17"/>
  <c r="I61" i="17"/>
  <c r="D61" i="17"/>
  <c r="I63" i="16"/>
  <c r="I61" i="16"/>
  <c r="D61" i="16"/>
  <c r="H46" i="19"/>
  <c r="F46" i="19"/>
  <c r="E46" i="19"/>
  <c r="D46" i="19"/>
  <c r="B46" i="19"/>
  <c r="H46" i="18"/>
  <c r="F46" i="18"/>
  <c r="E46" i="18"/>
  <c r="D46" i="18"/>
  <c r="B46" i="18"/>
  <c r="H46" i="17"/>
  <c r="F46" i="17"/>
  <c r="E46" i="17"/>
  <c r="D46" i="17"/>
  <c r="B46" i="17"/>
  <c r="H46" i="16"/>
  <c r="F46" i="16"/>
  <c r="E46" i="16"/>
  <c r="D46" i="16"/>
  <c r="B46" i="16"/>
  <c r="J48" i="19"/>
  <c r="I48" i="19"/>
  <c r="D48" i="19"/>
  <c r="C48" i="19"/>
  <c r="B48" i="19"/>
  <c r="J48" i="18"/>
  <c r="I48" i="18"/>
  <c r="D48" i="18"/>
  <c r="C48" i="18"/>
  <c r="B48" i="18"/>
  <c r="J48" i="17"/>
  <c r="I48" i="17"/>
  <c r="D48" i="17"/>
  <c r="C48" i="17"/>
  <c r="B48" i="17"/>
  <c r="J48" i="16"/>
  <c r="I48" i="16"/>
  <c r="D48" i="16"/>
  <c r="C48" i="16"/>
  <c r="B48" i="16"/>
  <c r="K5" i="19"/>
  <c r="K5" i="18"/>
  <c r="K5" i="17"/>
  <c r="K5" i="16"/>
  <c r="I4" i="2"/>
  <c r="K4" i="2"/>
  <c r="I4" i="19"/>
  <c r="I5" i="19"/>
  <c r="I5" i="18"/>
  <c r="I5" i="17"/>
  <c r="I5" i="16"/>
  <c r="I4" i="18"/>
  <c r="I4" i="17"/>
  <c r="I4" i="16"/>
  <c r="M47" i="14"/>
  <c r="M4" i="14"/>
  <c r="K4" i="14"/>
  <c r="P50" i="14"/>
  <c r="P49" i="14"/>
  <c r="P48" i="14"/>
  <c r="F50" i="14"/>
  <c r="F49" i="14"/>
  <c r="F48" i="14"/>
  <c r="O9" i="14"/>
  <c r="H50" i="1"/>
  <c r="J15" i="2"/>
  <c r="J47" i="19"/>
  <c r="I47" i="19"/>
  <c r="G47" i="19"/>
  <c r="F47" i="19"/>
  <c r="D47" i="19"/>
  <c r="C47" i="19"/>
  <c r="B47" i="19"/>
  <c r="F45" i="19"/>
  <c r="B45" i="19"/>
  <c r="J47" i="18"/>
  <c r="I47" i="18"/>
  <c r="G47" i="18"/>
  <c r="F47" i="18"/>
  <c r="D47" i="18"/>
  <c r="C47" i="18"/>
  <c r="B47" i="18"/>
  <c r="F45" i="18"/>
  <c r="B45" i="18"/>
  <c r="J47" i="17"/>
  <c r="I47" i="17"/>
  <c r="G47" i="17"/>
  <c r="F47" i="17"/>
  <c r="D47" i="17"/>
  <c r="C47" i="17"/>
  <c r="B47" i="17"/>
  <c r="F45" i="17"/>
  <c r="B45" i="17"/>
  <c r="J6" i="2"/>
  <c r="K4" i="17" s="1"/>
  <c r="G5" i="2"/>
  <c r="F5" i="19" s="1"/>
  <c r="B5" i="2"/>
  <c r="F4" i="19" s="1"/>
  <c r="E4" i="2"/>
  <c r="C5" i="18" s="1"/>
  <c r="B4" i="2"/>
  <c r="C4" i="17" s="1"/>
  <c r="J47" i="16"/>
  <c r="I47" i="16"/>
  <c r="G47" i="16"/>
  <c r="F47" i="16"/>
  <c r="C47" i="16"/>
  <c r="J23" i="2" s="1"/>
  <c r="D47" i="16"/>
  <c r="B47" i="16"/>
  <c r="F45" i="16"/>
  <c r="B45" i="16"/>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J10" i="2"/>
  <c r="K7" i="14"/>
  <c r="K6" i="14"/>
  <c r="K5" i="14"/>
  <c r="Y46" i="1"/>
  <c r="W45" i="1"/>
  <c r="X45" i="1"/>
  <c r="Y45" i="1"/>
  <c r="Z45" i="1"/>
  <c r="AA45" i="1"/>
  <c r="AB45" i="1"/>
  <c r="V45" i="1"/>
  <c r="C45" i="1"/>
  <c r="D45" i="1"/>
  <c r="E45" i="1"/>
  <c r="F45" i="1"/>
  <c r="G45" i="1"/>
  <c r="H45" i="1"/>
  <c r="I45" i="1"/>
  <c r="J45" i="1"/>
  <c r="K45" i="1"/>
  <c r="L45" i="1"/>
  <c r="M45" i="1"/>
  <c r="B45" i="1"/>
  <c r="U43" i="1"/>
  <c r="J24" i="2"/>
  <c r="E5" i="4"/>
  <c r="F5" i="4" s="1"/>
  <c r="G5" i="4"/>
  <c r="H5" i="4" s="1"/>
  <c r="I5" i="4" s="1"/>
  <c r="J5" i="4" s="1"/>
  <c r="K5" i="4" s="1"/>
  <c r="L5" i="4" s="1"/>
  <c r="M5" i="4" s="1"/>
  <c r="N5" i="4" s="1"/>
  <c r="O5" i="4" s="1"/>
  <c r="P5" i="4" s="1"/>
  <c r="Q5" i="4" s="1"/>
  <c r="R5" i="4" s="1"/>
  <c r="S5" i="4" s="1"/>
  <c r="T5" i="4" s="1"/>
  <c r="U5" i="4" s="1"/>
  <c r="V5" i="4" s="1"/>
  <c r="W5" i="4" s="1"/>
  <c r="X5" i="4" s="1"/>
  <c r="Y5" i="4" s="1"/>
  <c r="Z5" i="4" s="1"/>
  <c r="AA5" i="4" s="1"/>
  <c r="AB5" i="4" s="1"/>
  <c r="AC5" i="4" s="1"/>
  <c r="AD5" i="4" s="1"/>
  <c r="AE5" i="4" s="1"/>
  <c r="AF5" i="4" s="1"/>
  <c r="AG5" i="4" s="1"/>
  <c r="AH5" i="4" s="1"/>
  <c r="C6" i="4"/>
  <c r="C7" i="4"/>
  <c r="C8" i="4"/>
  <c r="E8" i="4"/>
  <c r="F8" i="4" s="1"/>
  <c r="G8" i="4" s="1"/>
  <c r="H8" i="4" s="1"/>
  <c r="J8" i="4"/>
  <c r="K8" i="4" s="1"/>
  <c r="L8" i="4" s="1"/>
  <c r="M8" i="4" s="1"/>
  <c r="O8" i="4"/>
  <c r="P8" i="4"/>
  <c r="Q8" i="4" s="1"/>
  <c r="R8" i="4" s="1"/>
  <c r="T8" i="4"/>
  <c r="U8" i="4" s="1"/>
  <c r="Y8" i="4"/>
  <c r="Z8" i="4" s="1"/>
  <c r="AA8" i="4" s="1"/>
  <c r="AB8" i="4" s="1"/>
  <c r="AD8" i="4"/>
  <c r="AE8" i="4" s="1"/>
  <c r="AF8" i="4" s="1"/>
  <c r="AG8" i="4" s="1"/>
  <c r="C9" i="4"/>
  <c r="E9" i="4"/>
  <c r="J9" i="4"/>
  <c r="K9" i="4" s="1"/>
  <c r="L9" i="4" s="1"/>
  <c r="O9" i="4"/>
  <c r="P9" i="4" s="1"/>
  <c r="Q9" i="4" s="1"/>
  <c r="T9" i="4"/>
  <c r="U9" i="4" s="1"/>
  <c r="V9" i="4" s="1"/>
  <c r="Y9" i="4"/>
  <c r="AD9" i="4"/>
  <c r="AE9" i="4" s="1"/>
  <c r="AF9" i="4" s="1"/>
  <c r="C10" i="4"/>
  <c r="E10" i="4"/>
  <c r="F10" i="4"/>
  <c r="G10" i="4" s="1"/>
  <c r="H10" i="4" s="1"/>
  <c r="J10" i="4"/>
  <c r="K10" i="4" s="1"/>
  <c r="L10" i="4" s="1"/>
  <c r="M10" i="4" s="1"/>
  <c r="O10" i="4"/>
  <c r="P10" i="4"/>
  <c r="Q10" i="4" s="1"/>
  <c r="R10" i="4" s="1"/>
  <c r="T10" i="4"/>
  <c r="U10" i="4" s="1"/>
  <c r="Y10" i="4"/>
  <c r="Z10" i="4" s="1"/>
  <c r="AA10" i="4" s="1"/>
  <c r="AB10" i="4" s="1"/>
  <c r="AD10" i="4"/>
  <c r="AE10" i="4"/>
  <c r="AF10" i="4" s="1"/>
  <c r="AG10" i="4" s="1"/>
  <c r="C11" i="4"/>
  <c r="E11" i="4"/>
  <c r="F11" i="4" s="1"/>
  <c r="G11" i="4"/>
  <c r="H11" i="4" s="1"/>
  <c r="J11" i="4"/>
  <c r="K11" i="4" s="1"/>
  <c r="L11" i="4" s="1"/>
  <c r="M11" i="4" s="1"/>
  <c r="O11" i="4"/>
  <c r="P11" i="4" s="1"/>
  <c r="Q11" i="4"/>
  <c r="R11" i="4" s="1"/>
  <c r="T11" i="4"/>
  <c r="U11" i="4" s="1"/>
  <c r="V11" i="4" s="1"/>
  <c r="Y11" i="4"/>
  <c r="Z11" i="4" s="1"/>
  <c r="AA11" i="4" s="1"/>
  <c r="AB11" i="4" s="1"/>
  <c r="AD11" i="4"/>
  <c r="AE11" i="4" s="1"/>
  <c r="AF11" i="4" s="1"/>
  <c r="AG11" i="4" s="1"/>
  <c r="C12" i="4"/>
  <c r="E12" i="4"/>
  <c r="F12" i="4" s="1"/>
  <c r="G12" i="4" s="1"/>
  <c r="H12" i="4" s="1"/>
  <c r="J12" i="4"/>
  <c r="K12" i="4"/>
  <c r="L12" i="4" s="1"/>
  <c r="M12" i="4"/>
  <c r="O12" i="4"/>
  <c r="P12" i="4" s="1"/>
  <c r="Q12" i="4" s="1"/>
  <c r="R12" i="4" s="1"/>
  <c r="T12" i="4"/>
  <c r="U12" i="4" s="1"/>
  <c r="V12" i="4" s="1"/>
  <c r="W12" i="4" s="1"/>
  <c r="Y12" i="4"/>
  <c r="Z12" i="4" s="1"/>
  <c r="AA12" i="4" s="1"/>
  <c r="AB12" i="4" s="1"/>
  <c r="AD12" i="4"/>
  <c r="AE12" i="4"/>
  <c r="AF12" i="4" s="1"/>
  <c r="AG12" i="4"/>
  <c r="C13" i="4"/>
  <c r="E13" i="4"/>
  <c r="F13" i="4" s="1"/>
  <c r="G13" i="4"/>
  <c r="H13" i="4" s="1"/>
  <c r="J13" i="4"/>
  <c r="K13" i="4" s="1"/>
  <c r="L13" i="4" s="1"/>
  <c r="M13" i="4" s="1"/>
  <c r="O13" i="4"/>
  <c r="P13" i="4" s="1"/>
  <c r="Q13" i="4" s="1"/>
  <c r="R13" i="4" s="1"/>
  <c r="T13" i="4"/>
  <c r="U13" i="4" s="1"/>
  <c r="V13" i="4" s="1"/>
  <c r="Y13" i="4"/>
  <c r="Z13" i="4" s="1"/>
  <c r="AA13" i="4"/>
  <c r="AB13" i="4" s="1"/>
  <c r="AD13" i="4"/>
  <c r="AE13" i="4" s="1"/>
  <c r="AF13" i="4" s="1"/>
  <c r="AG13" i="4" s="1"/>
  <c r="C14" i="4"/>
  <c r="E14" i="4"/>
  <c r="F14" i="4"/>
  <c r="G14" i="4" s="1"/>
  <c r="H14" i="4" s="1"/>
  <c r="J14" i="4"/>
  <c r="K14" i="4"/>
  <c r="L14" i="4" s="1"/>
  <c r="M14" i="4"/>
  <c r="O14" i="4"/>
  <c r="P14" i="4" s="1"/>
  <c r="Q14" i="4" s="1"/>
  <c r="R14" i="4" s="1"/>
  <c r="T14" i="4"/>
  <c r="U14" i="4" s="1"/>
  <c r="V14" i="4" s="1"/>
  <c r="W14" i="4" s="1"/>
  <c r="Y14" i="4"/>
  <c r="Z14" i="4"/>
  <c r="AA14" i="4" s="1"/>
  <c r="AB14" i="4" s="1"/>
  <c r="AD14" i="4"/>
  <c r="AE14" i="4" s="1"/>
  <c r="AF14" i="4" s="1"/>
  <c r="AG14" i="4" s="1"/>
  <c r="C15" i="4"/>
  <c r="E15" i="4"/>
  <c r="F15" i="4" s="1"/>
  <c r="G15" i="4" s="1"/>
  <c r="H15" i="4" s="1"/>
  <c r="J15" i="4"/>
  <c r="K15" i="4" s="1"/>
  <c r="L15" i="4" s="1"/>
  <c r="M15" i="4" s="1"/>
  <c r="O15" i="4"/>
  <c r="P15" i="4" s="1"/>
  <c r="Q15" i="4" s="1"/>
  <c r="R15" i="4" s="1"/>
  <c r="T15" i="4"/>
  <c r="U15" i="4" s="1"/>
  <c r="V15" i="4" s="1"/>
  <c r="Y15" i="4"/>
  <c r="Z15" i="4" s="1"/>
  <c r="AA15" i="4" s="1"/>
  <c r="AB15" i="4" s="1"/>
  <c r="AD15" i="4"/>
  <c r="AE15" i="4" s="1"/>
  <c r="AF15" i="4" s="1"/>
  <c r="AG15" i="4" s="1"/>
  <c r="C16" i="4"/>
  <c r="E16" i="4"/>
  <c r="F16" i="4" s="1"/>
  <c r="G16" i="4" s="1"/>
  <c r="H16" i="4" s="1"/>
  <c r="J16" i="4"/>
  <c r="K16" i="4" s="1"/>
  <c r="L16" i="4" s="1"/>
  <c r="M16" i="4" s="1"/>
  <c r="O16" i="4"/>
  <c r="P16" i="4"/>
  <c r="Q16" i="4" s="1"/>
  <c r="R16" i="4" s="1"/>
  <c r="T16" i="4"/>
  <c r="U16" i="4"/>
  <c r="V16" i="4"/>
  <c r="W16" i="4" s="1"/>
  <c r="Y16" i="4"/>
  <c r="Z16" i="4" s="1"/>
  <c r="AA16" i="4" s="1"/>
  <c r="AB16" i="4" s="1"/>
  <c r="AD16" i="4"/>
  <c r="AE16" i="4" s="1"/>
  <c r="AF16" i="4" s="1"/>
  <c r="AG16" i="4" s="1"/>
  <c r="C17" i="4"/>
  <c r="E17" i="4"/>
  <c r="F17" i="4" s="1"/>
  <c r="G17" i="4" s="1"/>
  <c r="H17" i="4" s="1"/>
  <c r="J17" i="4"/>
  <c r="K17" i="4"/>
  <c r="L17" i="4"/>
  <c r="M17" i="4" s="1"/>
  <c r="O17" i="4"/>
  <c r="P17" i="4"/>
  <c r="Q17" i="4"/>
  <c r="R17" i="4" s="1"/>
  <c r="T17" i="4"/>
  <c r="U17" i="4" s="1"/>
  <c r="Y17" i="4"/>
  <c r="Z17" i="4"/>
  <c r="AA17" i="4" s="1"/>
  <c r="AB17" i="4" s="1"/>
  <c r="AD17" i="4"/>
  <c r="AE17" i="4"/>
  <c r="AF17" i="4" s="1"/>
  <c r="AG17" i="4" s="1"/>
  <c r="C18" i="4"/>
  <c r="E18" i="4"/>
  <c r="F18" i="4"/>
  <c r="G18" i="4" s="1"/>
  <c r="H18" i="4" s="1"/>
  <c r="J18" i="4"/>
  <c r="K18" i="4" s="1"/>
  <c r="L18" i="4" s="1"/>
  <c r="M18" i="4" s="1"/>
  <c r="O18" i="4"/>
  <c r="P18" i="4" s="1"/>
  <c r="Q18" i="4" s="1"/>
  <c r="T18" i="4"/>
  <c r="U18" i="4" s="1"/>
  <c r="V18" i="4" s="1"/>
  <c r="W18" i="4" s="1"/>
  <c r="Y18" i="4"/>
  <c r="Z18" i="4" s="1"/>
  <c r="AA18" i="4" s="1"/>
  <c r="AB18" i="4" s="1"/>
  <c r="AD18" i="4"/>
  <c r="AE18" i="4"/>
  <c r="AF18" i="4" s="1"/>
  <c r="AG18" i="4" s="1"/>
  <c r="C19" i="4"/>
  <c r="E19" i="4"/>
  <c r="F19" i="4" s="1"/>
  <c r="G19" i="4"/>
  <c r="H19" i="4" s="1"/>
  <c r="J19" i="4"/>
  <c r="K19" i="4" s="1"/>
  <c r="L19" i="4" s="1"/>
  <c r="M19" i="4" s="1"/>
  <c r="O19" i="4"/>
  <c r="P19" i="4" s="1"/>
  <c r="Q19" i="4"/>
  <c r="R19" i="4" s="1"/>
  <c r="T19" i="4"/>
  <c r="U19" i="4" s="1"/>
  <c r="V19" i="4"/>
  <c r="W19" i="4" s="1"/>
  <c r="Y19" i="4"/>
  <c r="Z19" i="4" s="1"/>
  <c r="AA19" i="4" s="1"/>
  <c r="AB19" i="4" s="1"/>
  <c r="AD19" i="4"/>
  <c r="AE19" i="4" s="1"/>
  <c r="AF19" i="4" s="1"/>
  <c r="AG19" i="4" s="1"/>
  <c r="C20" i="4"/>
  <c r="E20" i="4"/>
  <c r="F20" i="4"/>
  <c r="G20" i="4"/>
  <c r="H20" i="4"/>
  <c r="J20" i="4"/>
  <c r="K20" i="4"/>
  <c r="L20" i="4"/>
  <c r="M20" i="4"/>
  <c r="O20" i="4"/>
  <c r="P20" i="4"/>
  <c r="Q20" i="4"/>
  <c r="R20" i="4"/>
  <c r="T20" i="4"/>
  <c r="U20" i="4"/>
  <c r="V20" i="4"/>
  <c r="W20" i="4"/>
  <c r="Y20" i="4"/>
  <c r="Z20" i="4"/>
  <c r="AA20" i="4"/>
  <c r="AB20" i="4"/>
  <c r="AD20" i="4"/>
  <c r="AE20" i="4"/>
  <c r="AF20" i="4"/>
  <c r="AG20" i="4"/>
  <c r="C21" i="4"/>
  <c r="E21" i="4"/>
  <c r="F21" i="4"/>
  <c r="G21" i="4"/>
  <c r="H21" i="4" s="1"/>
  <c r="J21" i="4"/>
  <c r="K21" i="4" s="1"/>
  <c r="L21" i="4" s="1"/>
  <c r="M21" i="4" s="1"/>
  <c r="O21" i="4"/>
  <c r="P21" i="4"/>
  <c r="Q21" i="4" s="1"/>
  <c r="T21" i="4"/>
  <c r="U21" i="4" s="1"/>
  <c r="V21" i="4" s="1"/>
  <c r="W21" i="4" s="1"/>
  <c r="Y21" i="4"/>
  <c r="Z21" i="4"/>
  <c r="AA21" i="4" s="1"/>
  <c r="AB21" i="4" s="1"/>
  <c r="AD21" i="4"/>
  <c r="AE21" i="4" s="1"/>
  <c r="AF21" i="4" s="1"/>
  <c r="AG21" i="4" s="1"/>
  <c r="C22" i="4"/>
  <c r="C23" i="4"/>
  <c r="D23" i="4"/>
  <c r="I23" i="4"/>
  <c r="N23" i="4"/>
  <c r="S23" i="4"/>
  <c r="X23" i="4"/>
  <c r="AC23" i="4"/>
  <c r="AH23" i="4"/>
  <c r="C24" i="4"/>
  <c r="D24" i="4"/>
  <c r="I24" i="4"/>
  <c r="N24" i="4"/>
  <c r="S24" i="4"/>
  <c r="X24" i="4"/>
  <c r="AC24" i="4"/>
  <c r="AH24" i="4"/>
  <c r="C25" i="4"/>
  <c r="D25" i="4"/>
  <c r="I25" i="4"/>
  <c r="N25" i="4"/>
  <c r="S25" i="4"/>
  <c r="X25" i="4"/>
  <c r="AC25" i="4"/>
  <c r="AH25" i="4"/>
  <c r="C26" i="4"/>
  <c r="D26" i="4"/>
  <c r="I26" i="4"/>
  <c r="N26" i="4"/>
  <c r="S26" i="4"/>
  <c r="X26" i="4"/>
  <c r="AC26" i="4"/>
  <c r="AH26" i="4"/>
  <c r="C27" i="4"/>
  <c r="D27" i="4"/>
  <c r="I27" i="4"/>
  <c r="N27" i="4"/>
  <c r="S27" i="4"/>
  <c r="X27" i="4"/>
  <c r="AC27" i="4"/>
  <c r="AH27" i="4"/>
  <c r="C28" i="4"/>
  <c r="D28" i="4"/>
  <c r="I28" i="4"/>
  <c r="N28" i="4"/>
  <c r="S28" i="4"/>
  <c r="X28" i="4"/>
  <c r="AC28" i="4"/>
  <c r="AH28" i="4"/>
  <c r="C29" i="4"/>
  <c r="D29" i="4"/>
  <c r="I29" i="4"/>
  <c r="N29" i="4"/>
  <c r="S29" i="4"/>
  <c r="X29" i="4"/>
  <c r="AC29" i="4"/>
  <c r="AH29" i="4"/>
  <c r="C30" i="4"/>
  <c r="D30" i="4"/>
  <c r="I30" i="4"/>
  <c r="N30" i="4"/>
  <c r="S30" i="4"/>
  <c r="X30" i="4"/>
  <c r="AC30" i="4"/>
  <c r="AH30" i="4"/>
  <c r="C31" i="4"/>
  <c r="D31" i="4"/>
  <c r="I31" i="4"/>
  <c r="N31" i="4"/>
  <c r="S31" i="4"/>
  <c r="X31" i="4"/>
  <c r="AC31" i="4"/>
  <c r="AH31" i="4"/>
  <c r="C32" i="4"/>
  <c r="D32" i="4"/>
  <c r="I32" i="4"/>
  <c r="N32" i="4"/>
  <c r="S32" i="4"/>
  <c r="X32" i="4"/>
  <c r="AC32" i="4"/>
  <c r="AH32" i="4"/>
  <c r="C33" i="4"/>
  <c r="D33" i="4"/>
  <c r="I33" i="4"/>
  <c r="N33" i="4"/>
  <c r="S33" i="4"/>
  <c r="X33" i="4"/>
  <c r="AC33" i="4"/>
  <c r="AH33" i="4"/>
  <c r="C34" i="4"/>
  <c r="D34" i="4"/>
  <c r="I34" i="4"/>
  <c r="N34" i="4"/>
  <c r="S34" i="4"/>
  <c r="X34" i="4"/>
  <c r="AC34" i="4"/>
  <c r="AH34" i="4"/>
  <c r="C35" i="4"/>
  <c r="D35" i="4"/>
  <c r="I35" i="4"/>
  <c r="N35" i="4"/>
  <c r="S35" i="4"/>
  <c r="X35" i="4"/>
  <c r="AC35" i="4"/>
  <c r="AH35" i="4"/>
  <c r="C36" i="4"/>
  <c r="D36" i="4"/>
  <c r="I36" i="4"/>
  <c r="N36" i="4"/>
  <c r="S36" i="4"/>
  <c r="X36" i="4"/>
  <c r="AC36" i="4"/>
  <c r="AH36" i="4"/>
  <c r="C37" i="4"/>
  <c r="C38" i="4"/>
  <c r="D38" i="4"/>
  <c r="I38" i="4"/>
  <c r="N38" i="4"/>
  <c r="S38" i="4"/>
  <c r="X38" i="4"/>
  <c r="AC38" i="4"/>
  <c r="AH38" i="4"/>
  <c r="C39" i="4"/>
  <c r="D39" i="4"/>
  <c r="I39" i="4"/>
  <c r="N39" i="4"/>
  <c r="S39" i="4"/>
  <c r="X39" i="4"/>
  <c r="AC39" i="4"/>
  <c r="AH39" i="4"/>
  <c r="C40" i="4"/>
  <c r="D40" i="4"/>
  <c r="I40" i="4"/>
  <c r="N40" i="4"/>
  <c r="S40" i="4"/>
  <c r="X40" i="4"/>
  <c r="AC40" i="4"/>
  <c r="AH40" i="4"/>
  <c r="C41" i="4"/>
  <c r="D41" i="4"/>
  <c r="I41" i="4"/>
  <c r="N41" i="4"/>
  <c r="S41" i="4"/>
  <c r="X41" i="4"/>
  <c r="AC41" i="4"/>
  <c r="AH41" i="4"/>
  <c r="C42" i="4"/>
  <c r="D42" i="4"/>
  <c r="I42" i="4"/>
  <c r="N42" i="4"/>
  <c r="S42" i="4"/>
  <c r="X42" i="4"/>
  <c r="AC42" i="4"/>
  <c r="AH42" i="4"/>
  <c r="C43" i="4"/>
  <c r="D43" i="4"/>
  <c r="I43" i="4"/>
  <c r="N43" i="4"/>
  <c r="S43" i="4"/>
  <c r="X43" i="4"/>
  <c r="AC43" i="4"/>
  <c r="AH43" i="4"/>
  <c r="C44" i="4"/>
  <c r="D44" i="4"/>
  <c r="I44" i="4"/>
  <c r="N44" i="4"/>
  <c r="S44" i="4"/>
  <c r="X44" i="4"/>
  <c r="AC44" i="4"/>
  <c r="AH44" i="4"/>
  <c r="C45" i="4"/>
  <c r="D45" i="4"/>
  <c r="I45" i="4"/>
  <c r="N45" i="4"/>
  <c r="S45" i="4"/>
  <c r="X45" i="4"/>
  <c r="AC45" i="4"/>
  <c r="AH45" i="4"/>
  <c r="C46" i="4"/>
  <c r="D46" i="4"/>
  <c r="I46" i="4"/>
  <c r="N46" i="4"/>
  <c r="S46" i="4"/>
  <c r="X46" i="4"/>
  <c r="AC46" i="4"/>
  <c r="AH46" i="4"/>
  <c r="C47" i="4"/>
  <c r="D47" i="4"/>
  <c r="I47" i="4"/>
  <c r="N47" i="4"/>
  <c r="S47" i="4"/>
  <c r="X47" i="4"/>
  <c r="AC47" i="4"/>
  <c r="AH47" i="4"/>
  <c r="C48" i="4"/>
  <c r="D48" i="4"/>
  <c r="I48" i="4"/>
  <c r="N48" i="4"/>
  <c r="S48" i="4"/>
  <c r="X48" i="4"/>
  <c r="AC48" i="4"/>
  <c r="AH48" i="4"/>
  <c r="C49" i="4"/>
  <c r="D49" i="4"/>
  <c r="I49" i="4"/>
  <c r="N49" i="4"/>
  <c r="S49" i="4"/>
  <c r="X49" i="4"/>
  <c r="AC49" i="4"/>
  <c r="AH49" i="4"/>
  <c r="C50" i="4"/>
  <c r="D50" i="4"/>
  <c r="I50" i="4"/>
  <c r="N50" i="4"/>
  <c r="S50" i="4"/>
  <c r="X50" i="4"/>
  <c r="AC50" i="4"/>
  <c r="AH50" i="4"/>
  <c r="C51" i="4"/>
  <c r="D51" i="4"/>
  <c r="I51" i="4"/>
  <c r="N51" i="4"/>
  <c r="S51" i="4"/>
  <c r="X51" i="4"/>
  <c r="AC51" i="4"/>
  <c r="AH51" i="4"/>
  <c r="C52" i="4"/>
  <c r="C53" i="4"/>
  <c r="D53" i="4"/>
  <c r="I53" i="4"/>
  <c r="N53" i="4"/>
  <c r="S53" i="4"/>
  <c r="X53" i="4"/>
  <c r="AC53" i="4"/>
  <c r="AH53" i="4"/>
  <c r="C54" i="4"/>
  <c r="D54" i="4"/>
  <c r="I54" i="4"/>
  <c r="N54" i="4"/>
  <c r="S54" i="4"/>
  <c r="X54" i="4"/>
  <c r="AC54" i="4"/>
  <c r="AH54" i="4"/>
  <c r="C55" i="4"/>
  <c r="D55" i="4"/>
  <c r="I55" i="4"/>
  <c r="N55" i="4"/>
  <c r="S55" i="4"/>
  <c r="X55" i="4"/>
  <c r="AC55" i="4"/>
  <c r="AH55" i="4"/>
  <c r="C56" i="4"/>
  <c r="D56" i="4"/>
  <c r="I56" i="4"/>
  <c r="N56" i="4"/>
  <c r="S56" i="4"/>
  <c r="X56" i="4"/>
  <c r="AC56" i="4"/>
  <c r="AH56" i="4"/>
  <c r="C57" i="4"/>
  <c r="D57" i="4"/>
  <c r="I57" i="4"/>
  <c r="N57" i="4"/>
  <c r="S57" i="4"/>
  <c r="X57" i="4"/>
  <c r="AC57" i="4"/>
  <c r="AH57" i="4"/>
  <c r="C58" i="4"/>
  <c r="D58" i="4"/>
  <c r="I58" i="4"/>
  <c r="N58" i="4"/>
  <c r="S58" i="4"/>
  <c r="X58" i="4"/>
  <c r="AC58" i="4"/>
  <c r="AH58" i="4"/>
  <c r="C59" i="4"/>
  <c r="D59" i="4"/>
  <c r="I59" i="4"/>
  <c r="N59" i="4"/>
  <c r="S59" i="4"/>
  <c r="X59" i="4"/>
  <c r="AC59" i="4"/>
  <c r="AH59" i="4"/>
  <c r="C60" i="4"/>
  <c r="D60" i="4"/>
  <c r="I60" i="4"/>
  <c r="N60" i="4"/>
  <c r="S60" i="4"/>
  <c r="X60" i="4"/>
  <c r="AC60" i="4"/>
  <c r="AH60" i="4"/>
  <c r="C61" i="4"/>
  <c r="D61" i="4"/>
  <c r="I61" i="4"/>
  <c r="N61" i="4"/>
  <c r="S61" i="4"/>
  <c r="X61" i="4"/>
  <c r="AC61" i="4"/>
  <c r="AH61" i="4"/>
  <c r="C62" i="4"/>
  <c r="D62" i="4"/>
  <c r="I62" i="4"/>
  <c r="N62" i="4"/>
  <c r="S62" i="4"/>
  <c r="X62" i="4"/>
  <c r="AC62" i="4"/>
  <c r="AH62" i="4"/>
  <c r="C63" i="4"/>
  <c r="D63" i="4"/>
  <c r="I63" i="4"/>
  <c r="N63" i="4"/>
  <c r="S63" i="4"/>
  <c r="X63" i="4"/>
  <c r="AC63" i="4"/>
  <c r="AH63" i="4"/>
  <c r="C64" i="4"/>
  <c r="D64" i="4"/>
  <c r="I64" i="4"/>
  <c r="N64" i="4"/>
  <c r="S64" i="4"/>
  <c r="X64" i="4"/>
  <c r="AC64" i="4"/>
  <c r="AH64" i="4"/>
  <c r="C65" i="4"/>
  <c r="D65" i="4"/>
  <c r="I65" i="4"/>
  <c r="N65" i="4"/>
  <c r="S65" i="4"/>
  <c r="X65" i="4"/>
  <c r="AC65" i="4"/>
  <c r="AH65" i="4"/>
  <c r="C66" i="4"/>
  <c r="D66" i="4"/>
  <c r="I66" i="4"/>
  <c r="N66" i="4"/>
  <c r="S66" i="4"/>
  <c r="X66" i="4"/>
  <c r="AC66" i="4"/>
  <c r="AH66" i="4"/>
  <c r="C67" i="4"/>
  <c r="C68" i="4"/>
  <c r="D68" i="4"/>
  <c r="I68" i="4"/>
  <c r="N68" i="4"/>
  <c r="S68" i="4"/>
  <c r="X68" i="4"/>
  <c r="AC68" i="4"/>
  <c r="AH68" i="4"/>
  <c r="C69" i="4"/>
  <c r="D69" i="4"/>
  <c r="I69" i="4"/>
  <c r="N69" i="4"/>
  <c r="S69" i="4"/>
  <c r="X69" i="4"/>
  <c r="AC69" i="4"/>
  <c r="AH69" i="4"/>
  <c r="C70" i="4"/>
  <c r="D70" i="4"/>
  <c r="I70" i="4"/>
  <c r="N70" i="4"/>
  <c r="S70" i="4"/>
  <c r="X70" i="4"/>
  <c r="AC70" i="4"/>
  <c r="AH70" i="4"/>
  <c r="C71" i="4"/>
  <c r="D71" i="4"/>
  <c r="I71" i="4"/>
  <c r="N71" i="4"/>
  <c r="S71" i="4"/>
  <c r="X71" i="4"/>
  <c r="AC71" i="4"/>
  <c r="AH71" i="4"/>
  <c r="C72" i="4"/>
  <c r="D72" i="4"/>
  <c r="I72" i="4"/>
  <c r="N72" i="4"/>
  <c r="S72" i="4"/>
  <c r="X72" i="4"/>
  <c r="AC72" i="4"/>
  <c r="AH72" i="4"/>
  <c r="C73" i="4"/>
  <c r="D73" i="4"/>
  <c r="I73" i="4"/>
  <c r="N73" i="4"/>
  <c r="S73" i="4"/>
  <c r="X73" i="4"/>
  <c r="AC73" i="4"/>
  <c r="AH73" i="4"/>
  <c r="C74" i="4"/>
  <c r="D74" i="4"/>
  <c r="I74" i="4"/>
  <c r="N74" i="4"/>
  <c r="S74" i="4"/>
  <c r="X74" i="4"/>
  <c r="AC74" i="4"/>
  <c r="AH74" i="4"/>
  <c r="C75" i="4"/>
  <c r="D75" i="4"/>
  <c r="I75" i="4"/>
  <c r="N75" i="4"/>
  <c r="S75" i="4"/>
  <c r="X75" i="4"/>
  <c r="AC75" i="4"/>
  <c r="AH75" i="4"/>
  <c r="C76" i="4"/>
  <c r="D76" i="4"/>
  <c r="I76" i="4"/>
  <c r="N76" i="4"/>
  <c r="S76" i="4"/>
  <c r="X76" i="4"/>
  <c r="AC76" i="4"/>
  <c r="AH76" i="4"/>
  <c r="C77" i="4"/>
  <c r="D77" i="4"/>
  <c r="I77" i="4"/>
  <c r="N77" i="4"/>
  <c r="S77" i="4"/>
  <c r="X77" i="4"/>
  <c r="AC77" i="4"/>
  <c r="AH77" i="4"/>
  <c r="C78" i="4"/>
  <c r="D78" i="4"/>
  <c r="I78" i="4"/>
  <c r="N78" i="4"/>
  <c r="S78" i="4"/>
  <c r="X78" i="4"/>
  <c r="AC78" i="4"/>
  <c r="AH78" i="4"/>
  <c r="C79" i="4"/>
  <c r="D79" i="4"/>
  <c r="I79" i="4"/>
  <c r="N79" i="4"/>
  <c r="S79" i="4"/>
  <c r="X79" i="4"/>
  <c r="AC79" i="4"/>
  <c r="AH79" i="4"/>
  <c r="C80" i="4"/>
  <c r="D80" i="4"/>
  <c r="I80" i="4"/>
  <c r="N80" i="4"/>
  <c r="S80" i="4"/>
  <c r="X80" i="4"/>
  <c r="AC80" i="4"/>
  <c r="AH80" i="4"/>
  <c r="C81" i="4"/>
  <c r="D81" i="4"/>
  <c r="I81" i="4"/>
  <c r="N81" i="4"/>
  <c r="S81" i="4"/>
  <c r="X81" i="4"/>
  <c r="AC81" i="4"/>
  <c r="AH81" i="4"/>
  <c r="C82" i="4"/>
  <c r="C83" i="4"/>
  <c r="E83" i="4"/>
  <c r="F83" i="4"/>
  <c r="G83" i="4"/>
  <c r="J83" i="4"/>
  <c r="K83" i="4" s="1"/>
  <c r="L83" i="4" s="1"/>
  <c r="O83" i="4"/>
  <c r="P83" i="4"/>
  <c r="T83" i="4"/>
  <c r="U83" i="4" s="1"/>
  <c r="Y83" i="4"/>
  <c r="Z83" i="4"/>
  <c r="AA83" i="4" s="1"/>
  <c r="AD83" i="4"/>
  <c r="AE83" i="4" s="1"/>
  <c r="AF83" i="4" s="1"/>
  <c r="C84" i="4"/>
  <c r="E84" i="4"/>
  <c r="F84" i="4" s="1"/>
  <c r="G84" i="4" s="1"/>
  <c r="H84" i="4" s="1"/>
  <c r="J84" i="4"/>
  <c r="J54" i="4" s="1"/>
  <c r="O84" i="4"/>
  <c r="P84" i="4" s="1"/>
  <c r="T84" i="4"/>
  <c r="T69" i="4" s="1"/>
  <c r="Y84" i="4"/>
  <c r="Z84" i="4" s="1"/>
  <c r="AA84" i="4" s="1"/>
  <c r="AB84" i="4" s="1"/>
  <c r="AD84" i="4"/>
  <c r="AE84" i="4" s="1"/>
  <c r="C85" i="4"/>
  <c r="E85" i="4"/>
  <c r="J85" i="4"/>
  <c r="O85" i="4"/>
  <c r="T85" i="4"/>
  <c r="Y85" i="4"/>
  <c r="AD85" i="4"/>
  <c r="C86" i="4"/>
  <c r="E86" i="4"/>
  <c r="E56" i="4" s="1"/>
  <c r="J86" i="4"/>
  <c r="K86" i="4" s="1"/>
  <c r="O86" i="4"/>
  <c r="P86" i="4" s="1"/>
  <c r="T86" i="4"/>
  <c r="U86" i="4" s="1"/>
  <c r="Y86" i="4"/>
  <c r="Y56" i="4" s="1"/>
  <c r="AD86" i="4"/>
  <c r="AE86" i="4" s="1"/>
  <c r="C87" i="4"/>
  <c r="E87" i="4"/>
  <c r="F87" i="4"/>
  <c r="G87" i="4" s="1"/>
  <c r="J87" i="4"/>
  <c r="K87" i="4" s="1"/>
  <c r="K72" i="4" s="1"/>
  <c r="O87" i="4"/>
  <c r="P87" i="4"/>
  <c r="T87" i="4"/>
  <c r="U87" i="4" s="1"/>
  <c r="Y87" i="4"/>
  <c r="Z87" i="4"/>
  <c r="AA87" i="4" s="1"/>
  <c r="AD87" i="4"/>
  <c r="AE87" i="4" s="1"/>
  <c r="C88" i="4"/>
  <c r="E88" i="4"/>
  <c r="E58" i="4" s="1"/>
  <c r="J88" i="4"/>
  <c r="O88" i="4"/>
  <c r="P88" i="4" s="1"/>
  <c r="T88" i="4"/>
  <c r="Y88" i="4"/>
  <c r="Y58" i="4" s="1"/>
  <c r="AD88" i="4"/>
  <c r="C89" i="4"/>
  <c r="E89" i="4"/>
  <c r="J89" i="4"/>
  <c r="O89" i="4"/>
  <c r="T89" i="4"/>
  <c r="Y89" i="4"/>
  <c r="AD89" i="4"/>
  <c r="C90" i="4"/>
  <c r="E90" i="4"/>
  <c r="J90" i="4"/>
  <c r="K90" i="4" s="1"/>
  <c r="L90" i="4" s="1"/>
  <c r="O90" i="4"/>
  <c r="P90" i="4" s="1"/>
  <c r="Q90" i="4" s="1"/>
  <c r="T90" i="4"/>
  <c r="Y90" i="4"/>
  <c r="AD90" i="4"/>
  <c r="C91" i="4"/>
  <c r="E91" i="4"/>
  <c r="F91" i="4" s="1"/>
  <c r="J91" i="4"/>
  <c r="K91" i="4" s="1"/>
  <c r="O91" i="4"/>
  <c r="P91" i="4" s="1"/>
  <c r="T91" i="4"/>
  <c r="U91" i="4" s="1"/>
  <c r="Y91" i="4"/>
  <c r="Z91" i="4" s="1"/>
  <c r="AD91" i="4"/>
  <c r="AE91" i="4" s="1"/>
  <c r="C92" i="4"/>
  <c r="E92" i="4"/>
  <c r="J92" i="4"/>
  <c r="K92" i="4" s="1"/>
  <c r="O92" i="4"/>
  <c r="P92" i="4" s="1"/>
  <c r="T92" i="4"/>
  <c r="U92" i="4" s="1"/>
  <c r="Y92" i="4"/>
  <c r="Z92" i="4" s="1"/>
  <c r="AD92" i="4"/>
  <c r="AE92" i="4" s="1"/>
  <c r="C93" i="4"/>
  <c r="E93" i="4"/>
  <c r="F93" i="4"/>
  <c r="J93" i="4"/>
  <c r="K93" i="4"/>
  <c r="O93" i="4"/>
  <c r="P93" i="4" s="1"/>
  <c r="T93" i="4"/>
  <c r="U93" i="4"/>
  <c r="Y93" i="4"/>
  <c r="Z93" i="4"/>
  <c r="AD93" i="4"/>
  <c r="AE93" i="4"/>
  <c r="C94" i="4"/>
  <c r="E94" i="4"/>
  <c r="J94" i="4"/>
  <c r="O94" i="4"/>
  <c r="T94" i="4"/>
  <c r="Y94" i="4"/>
  <c r="AD94" i="4"/>
  <c r="C95" i="4"/>
  <c r="E95" i="4"/>
  <c r="F95" i="4" s="1"/>
  <c r="G95" i="4" s="1"/>
  <c r="J95" i="4"/>
  <c r="K95" i="4"/>
  <c r="L95" i="4" s="1"/>
  <c r="O95" i="4"/>
  <c r="O80" i="4" s="1"/>
  <c r="P95" i="4"/>
  <c r="Q95" i="4" s="1"/>
  <c r="T95" i="4"/>
  <c r="U95" i="4"/>
  <c r="V95" i="4" s="1"/>
  <c r="Y95" i="4"/>
  <c r="Z95" i="4" s="1"/>
  <c r="AA95" i="4" s="1"/>
  <c r="AD95" i="4"/>
  <c r="AE95" i="4"/>
  <c r="AF95" i="4" s="1"/>
  <c r="C96" i="4"/>
  <c r="E96" i="4"/>
  <c r="F96" i="4" s="1"/>
  <c r="J96" i="4"/>
  <c r="K96" i="4" s="1"/>
  <c r="O96" i="4"/>
  <c r="P96" i="4" s="1"/>
  <c r="T96" i="4"/>
  <c r="U96" i="4" s="1"/>
  <c r="Y96" i="4"/>
  <c r="Z96" i="4" s="1"/>
  <c r="AD96" i="4"/>
  <c r="AE96" i="4" s="1"/>
  <c r="C97" i="4"/>
  <c r="C98" i="4"/>
  <c r="D98" i="4"/>
  <c r="D113" i="4" s="1"/>
  <c r="D128" i="4" s="1"/>
  <c r="D143" i="4" s="1"/>
  <c r="I98" i="4"/>
  <c r="N98" i="4"/>
  <c r="S98" i="4"/>
  <c r="X98" i="4"/>
  <c r="X113" i="4" s="1"/>
  <c r="X128" i="4" s="1"/>
  <c r="X143" i="4" s="1"/>
  <c r="AC98" i="4"/>
  <c r="AH98" i="4"/>
  <c r="AH113" i="4" s="1"/>
  <c r="AH128" i="4" s="1"/>
  <c r="AH143" i="4" s="1"/>
  <c r="C99" i="4"/>
  <c r="D99" i="4"/>
  <c r="D114" i="4" s="1"/>
  <c r="D129" i="4" s="1"/>
  <c r="D144" i="4" s="1"/>
  <c r="I99" i="4"/>
  <c r="I114" i="4" s="1"/>
  <c r="I129" i="4" s="1"/>
  <c r="I144" i="4" s="1"/>
  <c r="N99" i="4"/>
  <c r="N114" i="4" s="1"/>
  <c r="N129" i="4" s="1"/>
  <c r="N144" i="4" s="1"/>
  <c r="S99" i="4"/>
  <c r="X99" i="4"/>
  <c r="X114" i="4" s="1"/>
  <c r="X129" i="4" s="1"/>
  <c r="X144" i="4" s="1"/>
  <c r="AC99" i="4"/>
  <c r="AH99" i="4"/>
  <c r="AH114" i="4" s="1"/>
  <c r="AH129" i="4" s="1"/>
  <c r="AH144" i="4" s="1"/>
  <c r="C100" i="4"/>
  <c r="D100" i="4"/>
  <c r="D115" i="4" s="1"/>
  <c r="D130" i="4" s="1"/>
  <c r="D145" i="4" s="1"/>
  <c r="I100" i="4"/>
  <c r="I115" i="4" s="1"/>
  <c r="I130" i="4" s="1"/>
  <c r="I145" i="4" s="1"/>
  <c r="N100" i="4"/>
  <c r="N115" i="4" s="1"/>
  <c r="N130" i="4" s="1"/>
  <c r="N145" i="4" s="1"/>
  <c r="S100" i="4"/>
  <c r="X100" i="4"/>
  <c r="X115" i="4" s="1"/>
  <c r="AC100" i="4"/>
  <c r="AH100" i="4"/>
  <c r="AH115" i="4" s="1"/>
  <c r="AH130" i="4" s="1"/>
  <c r="AH145" i="4" s="1"/>
  <c r="C101" i="4"/>
  <c r="D101" i="4"/>
  <c r="D116" i="4" s="1"/>
  <c r="D131" i="4" s="1"/>
  <c r="D146" i="4" s="1"/>
  <c r="I101" i="4"/>
  <c r="I116" i="4" s="1"/>
  <c r="I131" i="4" s="1"/>
  <c r="I146" i="4" s="1"/>
  <c r="N101" i="4"/>
  <c r="N116" i="4" s="1"/>
  <c r="N131" i="4" s="1"/>
  <c r="N146" i="4" s="1"/>
  <c r="S101" i="4"/>
  <c r="X101" i="4"/>
  <c r="X116" i="4" s="1"/>
  <c r="X131" i="4" s="1"/>
  <c r="X146" i="4" s="1"/>
  <c r="AC101" i="4"/>
  <c r="AH101" i="4"/>
  <c r="AH116" i="4" s="1"/>
  <c r="AH131" i="4" s="1"/>
  <c r="AH146" i="4" s="1"/>
  <c r="C102" i="4"/>
  <c r="D102" i="4"/>
  <c r="D117" i="4" s="1"/>
  <c r="D132" i="4" s="1"/>
  <c r="D147" i="4" s="1"/>
  <c r="I102" i="4"/>
  <c r="N102" i="4"/>
  <c r="S102" i="4"/>
  <c r="X102" i="4"/>
  <c r="X117" i="4" s="1"/>
  <c r="X132" i="4" s="1"/>
  <c r="X147" i="4" s="1"/>
  <c r="AC102" i="4"/>
  <c r="AH102" i="4"/>
  <c r="AH117" i="4" s="1"/>
  <c r="AH132" i="4" s="1"/>
  <c r="AH147" i="4" s="1"/>
  <c r="C103" i="4"/>
  <c r="D103" i="4"/>
  <c r="D118" i="4" s="1"/>
  <c r="D133" i="4" s="1"/>
  <c r="D148" i="4" s="1"/>
  <c r="I103" i="4"/>
  <c r="I118" i="4" s="1"/>
  <c r="I133" i="4" s="1"/>
  <c r="I148" i="4" s="1"/>
  <c r="N103" i="4"/>
  <c r="N118" i="4" s="1"/>
  <c r="N133" i="4" s="1"/>
  <c r="N148" i="4" s="1"/>
  <c r="S103" i="4"/>
  <c r="X103" i="4"/>
  <c r="X118" i="4" s="1"/>
  <c r="X133" i="4" s="1"/>
  <c r="X148" i="4" s="1"/>
  <c r="AC103" i="4"/>
  <c r="AH103" i="4"/>
  <c r="AH118" i="4" s="1"/>
  <c r="AH133" i="4" s="1"/>
  <c r="AH148" i="4" s="1"/>
  <c r="C104" i="4"/>
  <c r="D104" i="4"/>
  <c r="D119" i="4" s="1"/>
  <c r="D134" i="4" s="1"/>
  <c r="D149" i="4" s="1"/>
  <c r="I104" i="4"/>
  <c r="I119" i="4" s="1"/>
  <c r="I134" i="4" s="1"/>
  <c r="I149" i="4" s="1"/>
  <c r="N104" i="4"/>
  <c r="N119" i="4" s="1"/>
  <c r="N134" i="4" s="1"/>
  <c r="N149" i="4" s="1"/>
  <c r="S104" i="4"/>
  <c r="X104" i="4"/>
  <c r="X119" i="4" s="1"/>
  <c r="AC104" i="4"/>
  <c r="AH104" i="4"/>
  <c r="AH119" i="4" s="1"/>
  <c r="AH134" i="4" s="1"/>
  <c r="AH149" i="4" s="1"/>
  <c r="C105" i="4"/>
  <c r="D105" i="4"/>
  <c r="D120" i="4" s="1"/>
  <c r="D135" i="4" s="1"/>
  <c r="D150" i="4" s="1"/>
  <c r="I105" i="4"/>
  <c r="I120" i="4" s="1"/>
  <c r="I135" i="4" s="1"/>
  <c r="I150" i="4" s="1"/>
  <c r="N105" i="4"/>
  <c r="N120" i="4" s="1"/>
  <c r="N135" i="4" s="1"/>
  <c r="N150" i="4" s="1"/>
  <c r="S105" i="4"/>
  <c r="X105" i="4"/>
  <c r="X120" i="4" s="1"/>
  <c r="X135" i="4" s="1"/>
  <c r="AC105" i="4"/>
  <c r="AH105" i="4"/>
  <c r="AH120" i="4" s="1"/>
  <c r="AH135" i="4" s="1"/>
  <c r="AH150" i="4" s="1"/>
  <c r="C106" i="4"/>
  <c r="D106" i="4"/>
  <c r="D121" i="4" s="1"/>
  <c r="D136" i="4" s="1"/>
  <c r="D151" i="4" s="1"/>
  <c r="I106" i="4"/>
  <c r="N106" i="4"/>
  <c r="S106" i="4"/>
  <c r="X106" i="4"/>
  <c r="X121" i="4" s="1"/>
  <c r="X136" i="4" s="1"/>
  <c r="AC106" i="4"/>
  <c r="AH106" i="4"/>
  <c r="AH121" i="4" s="1"/>
  <c r="AH136" i="4" s="1"/>
  <c r="AH151" i="4" s="1"/>
  <c r="C107" i="4"/>
  <c r="D107" i="4"/>
  <c r="D122" i="4" s="1"/>
  <c r="D137" i="4" s="1"/>
  <c r="I107" i="4"/>
  <c r="I122" i="4" s="1"/>
  <c r="I137" i="4" s="1"/>
  <c r="I152" i="4" s="1"/>
  <c r="N107" i="4"/>
  <c r="N122" i="4" s="1"/>
  <c r="N137" i="4" s="1"/>
  <c r="N152" i="4" s="1"/>
  <c r="S107" i="4"/>
  <c r="X107" i="4"/>
  <c r="X122" i="4" s="1"/>
  <c r="X137" i="4" s="1"/>
  <c r="X152" i="4" s="1"/>
  <c r="AC107" i="4"/>
  <c r="AH107" i="4"/>
  <c r="AH122" i="4" s="1"/>
  <c r="AH137" i="4" s="1"/>
  <c r="AH152" i="4" s="1"/>
  <c r="C108" i="4"/>
  <c r="D108" i="4"/>
  <c r="D123" i="4" s="1"/>
  <c r="D138" i="4" s="1"/>
  <c r="D153" i="4" s="1"/>
  <c r="I108" i="4"/>
  <c r="I123" i="4" s="1"/>
  <c r="I138" i="4" s="1"/>
  <c r="I153" i="4" s="1"/>
  <c r="N108" i="4"/>
  <c r="N123" i="4" s="1"/>
  <c r="N138" i="4" s="1"/>
  <c r="N153" i="4" s="1"/>
  <c r="S108" i="4"/>
  <c r="X108" i="4"/>
  <c r="X123" i="4" s="1"/>
  <c r="X138" i="4" s="1"/>
  <c r="X153" i="4" s="1"/>
  <c r="AC108" i="4"/>
  <c r="AH108" i="4"/>
  <c r="AH123" i="4" s="1"/>
  <c r="AH138" i="4" s="1"/>
  <c r="AH153" i="4" s="1"/>
  <c r="C109" i="4"/>
  <c r="D109" i="4"/>
  <c r="D124" i="4" s="1"/>
  <c r="D139" i="4" s="1"/>
  <c r="D154" i="4" s="1"/>
  <c r="I109" i="4"/>
  <c r="I124" i="4" s="1"/>
  <c r="I139" i="4" s="1"/>
  <c r="I154" i="4" s="1"/>
  <c r="N109" i="4"/>
  <c r="N124" i="4" s="1"/>
  <c r="N139" i="4" s="1"/>
  <c r="N154" i="4" s="1"/>
  <c r="S109" i="4"/>
  <c r="X109" i="4"/>
  <c r="X124" i="4" s="1"/>
  <c r="X139" i="4" s="1"/>
  <c r="AC109" i="4"/>
  <c r="AH109" i="4"/>
  <c r="AH124" i="4" s="1"/>
  <c r="AH139" i="4" s="1"/>
  <c r="AH154" i="4" s="1"/>
  <c r="C110" i="4"/>
  <c r="D110" i="4"/>
  <c r="D125" i="4" s="1"/>
  <c r="D140" i="4" s="1"/>
  <c r="D155" i="4" s="1"/>
  <c r="I110" i="4"/>
  <c r="N110" i="4"/>
  <c r="S110" i="4"/>
  <c r="X110" i="4"/>
  <c r="X125" i="4" s="1"/>
  <c r="X140" i="4" s="1"/>
  <c r="AC110" i="4"/>
  <c r="AH110" i="4"/>
  <c r="AH125" i="4" s="1"/>
  <c r="AH140" i="4" s="1"/>
  <c r="AH155" i="4" s="1"/>
  <c r="C111" i="4"/>
  <c r="D111" i="4"/>
  <c r="D126" i="4" s="1"/>
  <c r="D141" i="4" s="1"/>
  <c r="D156" i="4" s="1"/>
  <c r="I111" i="4"/>
  <c r="I126" i="4" s="1"/>
  <c r="I141" i="4" s="1"/>
  <c r="I156" i="4" s="1"/>
  <c r="N111" i="4"/>
  <c r="N126" i="4" s="1"/>
  <c r="N141" i="4" s="1"/>
  <c r="N156" i="4" s="1"/>
  <c r="S111" i="4"/>
  <c r="X111" i="4"/>
  <c r="X126" i="4" s="1"/>
  <c r="X141" i="4" s="1"/>
  <c r="X156" i="4" s="1"/>
  <c r="AC111" i="4"/>
  <c r="AH111" i="4"/>
  <c r="AH126" i="4" s="1"/>
  <c r="AH141" i="4" s="1"/>
  <c r="AH156" i="4" s="1"/>
  <c r="C112" i="4"/>
  <c r="C113" i="4"/>
  <c r="I113" i="4"/>
  <c r="I128" i="4" s="1"/>
  <c r="N113" i="4"/>
  <c r="N128" i="4" s="1"/>
  <c r="N143" i="4" s="1"/>
  <c r="S113" i="4"/>
  <c r="AC113" i="4"/>
  <c r="AC128" i="4" s="1"/>
  <c r="AC143" i="4" s="1"/>
  <c r="C114" i="4"/>
  <c r="S114" i="4"/>
  <c r="S129" i="4" s="1"/>
  <c r="S144" i="4" s="1"/>
  <c r="AC114" i="4"/>
  <c r="AC129" i="4" s="1"/>
  <c r="AC144" i="4" s="1"/>
  <c r="C115" i="4"/>
  <c r="S115" i="4"/>
  <c r="AC115" i="4"/>
  <c r="AC130" i="4" s="1"/>
  <c r="AC145" i="4" s="1"/>
  <c r="C116" i="4"/>
  <c r="S116" i="4"/>
  <c r="AC116" i="4"/>
  <c r="AC131" i="4" s="1"/>
  <c r="AC146" i="4" s="1"/>
  <c r="C117" i="4"/>
  <c r="I117" i="4"/>
  <c r="I132" i="4" s="1"/>
  <c r="I147" i="4" s="1"/>
  <c r="N117" i="4"/>
  <c r="N132" i="4" s="1"/>
  <c r="N147" i="4" s="1"/>
  <c r="S117" i="4"/>
  <c r="AC117" i="4"/>
  <c r="AC132" i="4" s="1"/>
  <c r="AC147" i="4" s="1"/>
  <c r="C118" i="4"/>
  <c r="S118" i="4"/>
  <c r="S133" i="4" s="1"/>
  <c r="S148" i="4" s="1"/>
  <c r="AC118" i="4"/>
  <c r="AC133" i="4" s="1"/>
  <c r="AC148" i="4" s="1"/>
  <c r="C119" i="4"/>
  <c r="S119" i="4"/>
  <c r="AC119" i="4"/>
  <c r="AC134" i="4" s="1"/>
  <c r="AC149" i="4" s="1"/>
  <c r="C120" i="4"/>
  <c r="S120" i="4"/>
  <c r="S135" i="4" s="1"/>
  <c r="S150" i="4" s="1"/>
  <c r="AC120" i="4"/>
  <c r="AC135" i="4" s="1"/>
  <c r="AC150" i="4" s="1"/>
  <c r="C121" i="4"/>
  <c r="I121" i="4"/>
  <c r="N121" i="4"/>
  <c r="N136" i="4" s="1"/>
  <c r="N151" i="4" s="1"/>
  <c r="S121" i="4"/>
  <c r="AC121" i="4"/>
  <c r="AC136" i="4" s="1"/>
  <c r="AC151" i="4" s="1"/>
  <c r="C122" i="4"/>
  <c r="S122" i="4"/>
  <c r="S137" i="4" s="1"/>
  <c r="S152" i="4" s="1"/>
  <c r="AC122" i="4"/>
  <c r="AC137" i="4" s="1"/>
  <c r="AC152" i="4" s="1"/>
  <c r="C123" i="4"/>
  <c r="S123" i="4"/>
  <c r="AC123" i="4"/>
  <c r="AC138" i="4" s="1"/>
  <c r="AC153" i="4" s="1"/>
  <c r="C124" i="4"/>
  <c r="S124" i="4"/>
  <c r="S139" i="4" s="1"/>
  <c r="S154" i="4" s="1"/>
  <c r="AC124" i="4"/>
  <c r="AC139" i="4" s="1"/>
  <c r="AC154" i="4" s="1"/>
  <c r="C125" i="4"/>
  <c r="I125" i="4"/>
  <c r="I140" i="4" s="1"/>
  <c r="I155" i="4" s="1"/>
  <c r="N125" i="4"/>
  <c r="N140" i="4" s="1"/>
  <c r="N155" i="4" s="1"/>
  <c r="S125" i="4"/>
  <c r="AC125" i="4"/>
  <c r="AC140" i="4" s="1"/>
  <c r="AC155" i="4" s="1"/>
  <c r="C126" i="4"/>
  <c r="S126" i="4"/>
  <c r="S141" i="4" s="1"/>
  <c r="S156" i="4" s="1"/>
  <c r="AC126" i="4"/>
  <c r="AC141" i="4" s="1"/>
  <c r="AC156" i="4" s="1"/>
  <c r="C127" i="4"/>
  <c r="C128" i="4"/>
  <c r="S128" i="4"/>
  <c r="S143" i="4" s="1"/>
  <c r="C129" i="4"/>
  <c r="C130" i="4"/>
  <c r="S130" i="4"/>
  <c r="X130" i="4"/>
  <c r="X145" i="4" s="1"/>
  <c r="C131" i="4"/>
  <c r="S131" i="4"/>
  <c r="S146" i="4" s="1"/>
  <c r="C132" i="4"/>
  <c r="S132" i="4"/>
  <c r="S147" i="4" s="1"/>
  <c r="C133" i="4"/>
  <c r="C134" i="4"/>
  <c r="S134" i="4"/>
  <c r="S149" i="4" s="1"/>
  <c r="X134" i="4"/>
  <c r="X149" i="4" s="1"/>
  <c r="C135" i="4"/>
  <c r="C136" i="4"/>
  <c r="I136" i="4"/>
  <c r="I151" i="4" s="1"/>
  <c r="S136" i="4"/>
  <c r="S151" i="4" s="1"/>
  <c r="C137" i="4"/>
  <c r="C138" i="4"/>
  <c r="S138" i="4"/>
  <c r="S153" i="4" s="1"/>
  <c r="C139" i="4"/>
  <c r="C140" i="4"/>
  <c r="S140" i="4"/>
  <c r="S155" i="4" s="1"/>
  <c r="C141" i="4"/>
  <c r="C142" i="4"/>
  <c r="C143" i="4"/>
  <c r="I143" i="4"/>
  <c r="C144" i="4"/>
  <c r="C145" i="4"/>
  <c r="S145" i="4"/>
  <c r="C146" i="4"/>
  <c r="C147" i="4"/>
  <c r="C148" i="4"/>
  <c r="C149" i="4"/>
  <c r="C150" i="4"/>
  <c r="X150" i="4"/>
  <c r="C151" i="4"/>
  <c r="X151" i="4"/>
  <c r="C152" i="4"/>
  <c r="D152" i="4"/>
  <c r="C153" i="4"/>
  <c r="C154" i="4"/>
  <c r="X154" i="4"/>
  <c r="C155" i="4"/>
  <c r="X155" i="4"/>
  <c r="C156" i="4"/>
  <c r="C157" i="4"/>
  <c r="C158" i="4"/>
  <c r="E158" i="4"/>
  <c r="F158" i="4" s="1"/>
  <c r="J158" i="4"/>
  <c r="K158" i="4" s="1"/>
  <c r="O158" i="4"/>
  <c r="P158" i="4" s="1"/>
  <c r="T158" i="4"/>
  <c r="Y158" i="4"/>
  <c r="AD158" i="4"/>
  <c r="AE158" i="4" s="1"/>
  <c r="C159" i="4"/>
  <c r="E159" i="4"/>
  <c r="J159" i="4"/>
  <c r="O159" i="4"/>
  <c r="T159" i="4"/>
  <c r="Y159" i="4"/>
  <c r="AD159" i="4"/>
  <c r="C160" i="4"/>
  <c r="E160" i="4"/>
  <c r="F160" i="4" s="1"/>
  <c r="G160" i="4" s="1"/>
  <c r="J160" i="4"/>
  <c r="K160" i="4" s="1"/>
  <c r="L160" i="4" s="1"/>
  <c r="M160" i="4" s="1"/>
  <c r="O160" i="4"/>
  <c r="P160" i="4"/>
  <c r="Q160" i="4" s="1"/>
  <c r="T160" i="4"/>
  <c r="U160" i="4" s="1"/>
  <c r="V160" i="4" s="1"/>
  <c r="Y160" i="4"/>
  <c r="Z160" i="4" s="1"/>
  <c r="AA160" i="4" s="1"/>
  <c r="AD160" i="4"/>
  <c r="AE160" i="4" s="1"/>
  <c r="AF160" i="4" s="1"/>
  <c r="AG160" i="4" s="1"/>
  <c r="C161" i="4"/>
  <c r="E161" i="4"/>
  <c r="J161" i="4"/>
  <c r="K161" i="4" s="1"/>
  <c r="O161" i="4"/>
  <c r="P161" i="4" s="1"/>
  <c r="T161" i="4"/>
  <c r="U161" i="4" s="1"/>
  <c r="Y161" i="4"/>
  <c r="AD161" i="4"/>
  <c r="AE161" i="4" s="1"/>
  <c r="C162" i="4"/>
  <c r="E162" i="4"/>
  <c r="F162" i="4" s="1"/>
  <c r="J162" i="4"/>
  <c r="O162" i="4"/>
  <c r="P162" i="4" s="1"/>
  <c r="T162" i="4"/>
  <c r="Y162" i="4"/>
  <c r="Z162" i="4" s="1"/>
  <c r="AD162" i="4"/>
  <c r="C163" i="4"/>
  <c r="E163" i="4"/>
  <c r="J163" i="4"/>
  <c r="O163" i="4"/>
  <c r="T163" i="4"/>
  <c r="Y163" i="4"/>
  <c r="AD163" i="4"/>
  <c r="C164" i="4"/>
  <c r="E164" i="4"/>
  <c r="F164" i="4" s="1"/>
  <c r="G164" i="4" s="1"/>
  <c r="J164" i="4"/>
  <c r="K164" i="4" s="1"/>
  <c r="L164" i="4" s="1"/>
  <c r="M164" i="4" s="1"/>
  <c r="O164" i="4"/>
  <c r="P164" i="4" s="1"/>
  <c r="Q164" i="4" s="1"/>
  <c r="T164" i="4"/>
  <c r="U164" i="4"/>
  <c r="V164" i="4" s="1"/>
  <c r="Y164" i="4"/>
  <c r="Z164" i="4" s="1"/>
  <c r="AA164" i="4" s="1"/>
  <c r="AD164" i="4"/>
  <c r="AE164" i="4" s="1"/>
  <c r="AF164" i="4" s="1"/>
  <c r="AG164" i="4" s="1"/>
  <c r="C165" i="4"/>
  <c r="E165" i="4"/>
  <c r="J165" i="4"/>
  <c r="K165" i="4" s="1"/>
  <c r="O165" i="4"/>
  <c r="P165" i="4" s="1"/>
  <c r="T165" i="4"/>
  <c r="U165" i="4" s="1"/>
  <c r="Y165" i="4"/>
  <c r="AD165" i="4"/>
  <c r="AE165" i="4" s="1"/>
  <c r="C166" i="4"/>
  <c r="E166" i="4"/>
  <c r="F166" i="4" s="1"/>
  <c r="J166" i="4"/>
  <c r="O166" i="4"/>
  <c r="P166" i="4" s="1"/>
  <c r="T166" i="4"/>
  <c r="Y166" i="4"/>
  <c r="Z166" i="4" s="1"/>
  <c r="AD166" i="4"/>
  <c r="C167" i="4"/>
  <c r="E167" i="4"/>
  <c r="J167" i="4"/>
  <c r="O167" i="4"/>
  <c r="T167" i="4"/>
  <c r="Y167" i="4"/>
  <c r="AD167" i="4"/>
  <c r="AD182" i="4" s="1"/>
  <c r="C168" i="4"/>
  <c r="E168" i="4"/>
  <c r="F168" i="4" s="1"/>
  <c r="G168" i="4" s="1"/>
  <c r="J168" i="4"/>
  <c r="K168" i="4" s="1"/>
  <c r="L168" i="4" s="1"/>
  <c r="M168" i="4" s="1"/>
  <c r="O168" i="4"/>
  <c r="P168" i="4"/>
  <c r="Q168" i="4" s="1"/>
  <c r="R168" i="4" s="1"/>
  <c r="T168" i="4"/>
  <c r="U168" i="4" s="1"/>
  <c r="Y168" i="4"/>
  <c r="Z168" i="4" s="1"/>
  <c r="AA168" i="4" s="1"/>
  <c r="AD168" i="4"/>
  <c r="AE168" i="4" s="1"/>
  <c r="AF168" i="4" s="1"/>
  <c r="AG168" i="4" s="1"/>
  <c r="C169" i="4"/>
  <c r="E169" i="4"/>
  <c r="J169" i="4"/>
  <c r="K169" i="4" s="1"/>
  <c r="O169" i="4"/>
  <c r="P169" i="4" s="1"/>
  <c r="Q169" i="4" s="1"/>
  <c r="R169" i="4" s="1"/>
  <c r="T169" i="4"/>
  <c r="U169" i="4" s="1"/>
  <c r="V169" i="4" s="1"/>
  <c r="W169" i="4" s="1"/>
  <c r="Y169" i="4"/>
  <c r="AD169" i="4"/>
  <c r="AE169" i="4" s="1"/>
  <c r="C170" i="4"/>
  <c r="E170" i="4"/>
  <c r="F170" i="4" s="1"/>
  <c r="J170" i="4"/>
  <c r="O170" i="4"/>
  <c r="P170" i="4" s="1"/>
  <c r="T170" i="4"/>
  <c r="Y170" i="4"/>
  <c r="Z170" i="4" s="1"/>
  <c r="AD170" i="4"/>
  <c r="C171" i="4"/>
  <c r="E171" i="4"/>
  <c r="J171" i="4"/>
  <c r="O171" i="4"/>
  <c r="T171" i="4"/>
  <c r="Y171" i="4"/>
  <c r="AD171" i="4"/>
  <c r="C172" i="4"/>
  <c r="C173" i="4"/>
  <c r="D173" i="4"/>
  <c r="D188" i="4" s="1"/>
  <c r="D203" i="4" s="1"/>
  <c r="D218" i="4" s="1"/>
  <c r="I173" i="4"/>
  <c r="N173" i="4"/>
  <c r="N188" i="4" s="1"/>
  <c r="N203" i="4" s="1"/>
  <c r="N218" i="4" s="1"/>
  <c r="S173" i="4"/>
  <c r="S188" i="4" s="1"/>
  <c r="S203" i="4" s="1"/>
  <c r="S218" i="4" s="1"/>
  <c r="X173" i="4"/>
  <c r="AC173" i="4"/>
  <c r="AH173" i="4"/>
  <c r="AH188" i="4" s="1"/>
  <c r="AH203" i="4" s="1"/>
  <c r="AH218" i="4" s="1"/>
  <c r="C174" i="4"/>
  <c r="D174" i="4"/>
  <c r="D189" i="4" s="1"/>
  <c r="D204" i="4" s="1"/>
  <c r="D219" i="4" s="1"/>
  <c r="I174" i="4"/>
  <c r="N174" i="4"/>
  <c r="N189" i="4" s="1"/>
  <c r="N204" i="4" s="1"/>
  <c r="N219" i="4" s="1"/>
  <c r="S174" i="4"/>
  <c r="S189" i="4" s="1"/>
  <c r="S204" i="4" s="1"/>
  <c r="S219" i="4" s="1"/>
  <c r="X174" i="4"/>
  <c r="X189" i="4" s="1"/>
  <c r="X204" i="4" s="1"/>
  <c r="X219" i="4" s="1"/>
  <c r="AC174" i="4"/>
  <c r="AH174" i="4"/>
  <c r="AH189" i="4" s="1"/>
  <c r="AH204" i="4" s="1"/>
  <c r="AH219" i="4" s="1"/>
  <c r="C175" i="4"/>
  <c r="D175" i="4"/>
  <c r="D190" i="4" s="1"/>
  <c r="D205" i="4" s="1"/>
  <c r="D220" i="4" s="1"/>
  <c r="I175" i="4"/>
  <c r="N175" i="4"/>
  <c r="N190" i="4" s="1"/>
  <c r="S175" i="4"/>
  <c r="S190" i="4" s="1"/>
  <c r="S205" i="4" s="1"/>
  <c r="S220" i="4" s="1"/>
  <c r="X175" i="4"/>
  <c r="X190" i="4" s="1"/>
  <c r="X205" i="4" s="1"/>
  <c r="X220" i="4" s="1"/>
  <c r="AC175" i="4"/>
  <c r="AH175" i="4"/>
  <c r="AH190" i="4" s="1"/>
  <c r="AH205" i="4" s="1"/>
  <c r="AH220" i="4" s="1"/>
  <c r="C176" i="4"/>
  <c r="D176" i="4"/>
  <c r="D191" i="4" s="1"/>
  <c r="D206" i="4" s="1"/>
  <c r="D221" i="4" s="1"/>
  <c r="I176" i="4"/>
  <c r="N176" i="4"/>
  <c r="N191" i="4" s="1"/>
  <c r="N206" i="4" s="1"/>
  <c r="N221" i="4" s="1"/>
  <c r="S176" i="4"/>
  <c r="S191" i="4" s="1"/>
  <c r="S206" i="4" s="1"/>
  <c r="S221" i="4" s="1"/>
  <c r="X176" i="4"/>
  <c r="X191" i="4" s="1"/>
  <c r="X206" i="4" s="1"/>
  <c r="X221" i="4" s="1"/>
  <c r="AC176" i="4"/>
  <c r="AH176" i="4"/>
  <c r="AH191" i="4" s="1"/>
  <c r="AH206" i="4" s="1"/>
  <c r="AH221" i="4" s="1"/>
  <c r="C177" i="4"/>
  <c r="D177" i="4"/>
  <c r="D192" i="4" s="1"/>
  <c r="D207" i="4" s="1"/>
  <c r="D222" i="4" s="1"/>
  <c r="I177" i="4"/>
  <c r="N177" i="4"/>
  <c r="N192" i="4" s="1"/>
  <c r="N207" i="4" s="1"/>
  <c r="N222" i="4" s="1"/>
  <c r="S177" i="4"/>
  <c r="S192" i="4" s="1"/>
  <c r="S207" i="4" s="1"/>
  <c r="S222" i="4" s="1"/>
  <c r="X177" i="4"/>
  <c r="AC177" i="4"/>
  <c r="AH177" i="4"/>
  <c r="AH192" i="4" s="1"/>
  <c r="AH207" i="4" s="1"/>
  <c r="AH222" i="4" s="1"/>
  <c r="C178" i="4"/>
  <c r="D178" i="4"/>
  <c r="D193" i="4" s="1"/>
  <c r="D208" i="4" s="1"/>
  <c r="D223" i="4" s="1"/>
  <c r="I178" i="4"/>
  <c r="N178" i="4"/>
  <c r="N193" i="4" s="1"/>
  <c r="N208" i="4" s="1"/>
  <c r="N223" i="4" s="1"/>
  <c r="S178" i="4"/>
  <c r="S193" i="4" s="1"/>
  <c r="S208" i="4" s="1"/>
  <c r="S223" i="4" s="1"/>
  <c r="X178" i="4"/>
  <c r="X193" i="4" s="1"/>
  <c r="X208" i="4" s="1"/>
  <c r="X223" i="4" s="1"/>
  <c r="AC178" i="4"/>
  <c r="AH178" i="4"/>
  <c r="AH193" i="4" s="1"/>
  <c r="AH208" i="4" s="1"/>
  <c r="AH223" i="4" s="1"/>
  <c r="C179" i="4"/>
  <c r="D179" i="4"/>
  <c r="I179" i="4"/>
  <c r="N179" i="4"/>
  <c r="N194" i="4" s="1"/>
  <c r="S179" i="4"/>
  <c r="S194" i="4" s="1"/>
  <c r="S209" i="4" s="1"/>
  <c r="S224" i="4" s="1"/>
  <c r="X179" i="4"/>
  <c r="X194" i="4" s="1"/>
  <c r="X209" i="4" s="1"/>
  <c r="X224" i="4" s="1"/>
  <c r="AC179" i="4"/>
  <c r="AH179" i="4"/>
  <c r="AH194" i="4" s="1"/>
  <c r="AH209" i="4" s="1"/>
  <c r="AH224" i="4" s="1"/>
  <c r="C180" i="4"/>
  <c r="D180" i="4"/>
  <c r="D195" i="4" s="1"/>
  <c r="D210" i="4" s="1"/>
  <c r="D225" i="4" s="1"/>
  <c r="I180" i="4"/>
  <c r="N180" i="4"/>
  <c r="N195" i="4" s="1"/>
  <c r="N210" i="4" s="1"/>
  <c r="N225" i="4" s="1"/>
  <c r="S180" i="4"/>
  <c r="S195" i="4" s="1"/>
  <c r="S210" i="4" s="1"/>
  <c r="S225" i="4" s="1"/>
  <c r="X180" i="4"/>
  <c r="X195" i="4" s="1"/>
  <c r="X210" i="4" s="1"/>
  <c r="X225" i="4" s="1"/>
  <c r="AC180" i="4"/>
  <c r="AH180" i="4"/>
  <c r="AH195" i="4" s="1"/>
  <c r="AH210" i="4" s="1"/>
  <c r="AH225" i="4" s="1"/>
  <c r="C181" i="4"/>
  <c r="D181" i="4"/>
  <c r="D196" i="4" s="1"/>
  <c r="D211" i="4" s="1"/>
  <c r="D226" i="4" s="1"/>
  <c r="I181" i="4"/>
  <c r="N181" i="4"/>
  <c r="N196" i="4" s="1"/>
  <c r="N211" i="4" s="1"/>
  <c r="N226" i="4" s="1"/>
  <c r="S181" i="4"/>
  <c r="X181" i="4"/>
  <c r="X196" i="4" s="1"/>
  <c r="X211" i="4" s="1"/>
  <c r="X226" i="4" s="1"/>
  <c r="AC181" i="4"/>
  <c r="AH181" i="4"/>
  <c r="AH196" i="4" s="1"/>
  <c r="AH211" i="4" s="1"/>
  <c r="AH226" i="4" s="1"/>
  <c r="C182" i="4"/>
  <c r="D182" i="4"/>
  <c r="D197" i="4" s="1"/>
  <c r="D212" i="4" s="1"/>
  <c r="D227" i="4" s="1"/>
  <c r="I182" i="4"/>
  <c r="N182" i="4"/>
  <c r="N197" i="4" s="1"/>
  <c r="N212" i="4" s="1"/>
  <c r="N227" i="4" s="1"/>
  <c r="S182" i="4"/>
  <c r="S197" i="4" s="1"/>
  <c r="S212" i="4" s="1"/>
  <c r="S227" i="4" s="1"/>
  <c r="X182" i="4"/>
  <c r="AC182" i="4"/>
  <c r="AC197" i="4" s="1"/>
  <c r="AC212" i="4" s="1"/>
  <c r="AC227" i="4" s="1"/>
  <c r="AH182" i="4"/>
  <c r="AH197" i="4" s="1"/>
  <c r="AH212" i="4" s="1"/>
  <c r="AH227" i="4" s="1"/>
  <c r="C183" i="4"/>
  <c r="D183" i="4"/>
  <c r="I183" i="4"/>
  <c r="I198" i="4" s="1"/>
  <c r="I213" i="4" s="1"/>
  <c r="I228" i="4" s="1"/>
  <c r="N183" i="4"/>
  <c r="S183" i="4"/>
  <c r="S198" i="4" s="1"/>
  <c r="S213" i="4" s="1"/>
  <c r="S228" i="4" s="1"/>
  <c r="X183" i="4"/>
  <c r="AC183" i="4"/>
  <c r="AH183" i="4"/>
  <c r="AH198" i="4" s="1"/>
  <c r="AH213" i="4" s="1"/>
  <c r="AH228" i="4" s="1"/>
  <c r="C184" i="4"/>
  <c r="D184" i="4"/>
  <c r="I184" i="4"/>
  <c r="N184" i="4"/>
  <c r="N199" i="4" s="1"/>
  <c r="N214" i="4" s="1"/>
  <c r="N229" i="4" s="1"/>
  <c r="S184" i="4"/>
  <c r="S199" i="4" s="1"/>
  <c r="S214" i="4" s="1"/>
  <c r="S229" i="4" s="1"/>
  <c r="X184" i="4"/>
  <c r="AC184" i="4"/>
  <c r="AC199" i="4" s="1"/>
  <c r="AC214" i="4" s="1"/>
  <c r="AC229" i="4" s="1"/>
  <c r="AH184" i="4"/>
  <c r="C185" i="4"/>
  <c r="D185" i="4"/>
  <c r="I185" i="4"/>
  <c r="I200" i="4" s="1"/>
  <c r="I215" i="4" s="1"/>
  <c r="I230" i="4" s="1"/>
  <c r="N185" i="4"/>
  <c r="S185" i="4"/>
  <c r="S200" i="4" s="1"/>
  <c r="S215" i="4" s="1"/>
  <c r="S230" i="4" s="1"/>
  <c r="X185" i="4"/>
  <c r="AC185" i="4"/>
  <c r="AC200" i="4" s="1"/>
  <c r="AC215" i="4" s="1"/>
  <c r="AC230" i="4" s="1"/>
  <c r="AH185" i="4"/>
  <c r="C186" i="4"/>
  <c r="D186" i="4"/>
  <c r="I186" i="4"/>
  <c r="I201" i="4" s="1"/>
  <c r="I216" i="4" s="1"/>
  <c r="I231" i="4" s="1"/>
  <c r="N186" i="4"/>
  <c r="N201" i="4" s="1"/>
  <c r="N216" i="4" s="1"/>
  <c r="S186" i="4"/>
  <c r="S201" i="4" s="1"/>
  <c r="S216" i="4" s="1"/>
  <c r="S231" i="4" s="1"/>
  <c r="X186" i="4"/>
  <c r="X201" i="4" s="1"/>
  <c r="X216" i="4" s="1"/>
  <c r="AC186" i="4"/>
  <c r="AC201" i="4" s="1"/>
  <c r="AC216" i="4" s="1"/>
  <c r="AC231" i="4" s="1"/>
  <c r="AH186" i="4"/>
  <c r="AH201" i="4" s="1"/>
  <c r="AH216" i="4" s="1"/>
  <c r="AH231" i="4" s="1"/>
  <c r="C187" i="4"/>
  <c r="C188" i="4"/>
  <c r="I188" i="4"/>
  <c r="I203" i="4" s="1"/>
  <c r="I218" i="4" s="1"/>
  <c r="X188" i="4"/>
  <c r="X203" i="4" s="1"/>
  <c r="X218" i="4" s="1"/>
  <c r="AC188" i="4"/>
  <c r="AC203" i="4" s="1"/>
  <c r="AC218" i="4" s="1"/>
  <c r="C189" i="4"/>
  <c r="I189" i="4"/>
  <c r="I204" i="4" s="1"/>
  <c r="I219" i="4" s="1"/>
  <c r="AC189" i="4"/>
  <c r="AC204" i="4" s="1"/>
  <c r="AC219" i="4" s="1"/>
  <c r="C190" i="4"/>
  <c r="I190" i="4"/>
  <c r="I205" i="4" s="1"/>
  <c r="I220" i="4" s="1"/>
  <c r="AC190" i="4"/>
  <c r="AC205" i="4" s="1"/>
  <c r="AC220" i="4" s="1"/>
  <c r="C191" i="4"/>
  <c r="I191" i="4"/>
  <c r="I206" i="4" s="1"/>
  <c r="I221" i="4" s="1"/>
  <c r="AC191" i="4"/>
  <c r="AC206" i="4" s="1"/>
  <c r="AC221" i="4" s="1"/>
  <c r="C192" i="4"/>
  <c r="I192" i="4"/>
  <c r="I207" i="4" s="1"/>
  <c r="I222" i="4" s="1"/>
  <c r="X192" i="4"/>
  <c r="X207" i="4" s="1"/>
  <c r="X222" i="4" s="1"/>
  <c r="AC192" i="4"/>
  <c r="AC207" i="4" s="1"/>
  <c r="AC222" i="4" s="1"/>
  <c r="C193" i="4"/>
  <c r="I193" i="4"/>
  <c r="I208" i="4" s="1"/>
  <c r="I223" i="4" s="1"/>
  <c r="AC193" i="4"/>
  <c r="AC208" i="4" s="1"/>
  <c r="AC223" i="4" s="1"/>
  <c r="C194" i="4"/>
  <c r="D194" i="4"/>
  <c r="I194" i="4"/>
  <c r="I209" i="4" s="1"/>
  <c r="I224" i="4" s="1"/>
  <c r="AC194" i="4"/>
  <c r="AC209" i="4" s="1"/>
  <c r="AC224" i="4" s="1"/>
  <c r="C195" i="4"/>
  <c r="I195" i="4"/>
  <c r="I210" i="4" s="1"/>
  <c r="I225" i="4" s="1"/>
  <c r="AC195" i="4"/>
  <c r="AC210" i="4" s="1"/>
  <c r="AC225" i="4" s="1"/>
  <c r="C196" i="4"/>
  <c r="I196" i="4"/>
  <c r="I211" i="4" s="1"/>
  <c r="I226" i="4" s="1"/>
  <c r="S196" i="4"/>
  <c r="AC196" i="4"/>
  <c r="AC211" i="4" s="1"/>
  <c r="AC226" i="4" s="1"/>
  <c r="C197" i="4"/>
  <c r="I197" i="4"/>
  <c r="I212" i="4" s="1"/>
  <c r="I227" i="4" s="1"/>
  <c r="X197" i="4"/>
  <c r="X212" i="4" s="1"/>
  <c r="X227" i="4" s="1"/>
  <c r="C198" i="4"/>
  <c r="D198" i="4"/>
  <c r="D213" i="4" s="1"/>
  <c r="D228" i="4" s="1"/>
  <c r="N198" i="4"/>
  <c r="X198" i="4"/>
  <c r="X213" i="4" s="1"/>
  <c r="X228" i="4" s="1"/>
  <c r="AC198" i="4"/>
  <c r="AC213" i="4" s="1"/>
  <c r="AC228" i="4" s="1"/>
  <c r="C199" i="4"/>
  <c r="D199" i="4"/>
  <c r="D214" i="4" s="1"/>
  <c r="D229" i="4" s="1"/>
  <c r="I199" i="4"/>
  <c r="I214" i="4" s="1"/>
  <c r="I229" i="4" s="1"/>
  <c r="X199" i="4"/>
  <c r="X214" i="4" s="1"/>
  <c r="X229" i="4" s="1"/>
  <c r="AH199" i="4"/>
  <c r="AH214" i="4" s="1"/>
  <c r="AH229" i="4" s="1"/>
  <c r="C200" i="4"/>
  <c r="D200" i="4"/>
  <c r="D215" i="4" s="1"/>
  <c r="D230" i="4" s="1"/>
  <c r="N200" i="4"/>
  <c r="N215" i="4" s="1"/>
  <c r="N230" i="4" s="1"/>
  <c r="X200" i="4"/>
  <c r="X215" i="4" s="1"/>
  <c r="X230" i="4" s="1"/>
  <c r="AH200" i="4"/>
  <c r="AH215" i="4" s="1"/>
  <c r="AH230" i="4" s="1"/>
  <c r="C201" i="4"/>
  <c r="D201" i="4"/>
  <c r="D216" i="4" s="1"/>
  <c r="D231" i="4" s="1"/>
  <c r="C202" i="4"/>
  <c r="C203" i="4"/>
  <c r="C204" i="4"/>
  <c r="C205" i="4"/>
  <c r="N205" i="4"/>
  <c r="N220" i="4" s="1"/>
  <c r="C206" i="4"/>
  <c r="C207" i="4"/>
  <c r="C208" i="4"/>
  <c r="C209" i="4"/>
  <c r="D209" i="4"/>
  <c r="D224" i="4" s="1"/>
  <c r="N209" i="4"/>
  <c r="N224" i="4" s="1"/>
  <c r="C210" i="4"/>
  <c r="C211" i="4"/>
  <c r="S211" i="4"/>
  <c r="S226" i="4" s="1"/>
  <c r="C212" i="4"/>
  <c r="C213" i="4"/>
  <c r="N213" i="4"/>
  <c r="N228" i="4" s="1"/>
  <c r="C214" i="4"/>
  <c r="C215" i="4"/>
  <c r="C216" i="4"/>
  <c r="C217" i="4"/>
  <c r="C218" i="4"/>
  <c r="C219" i="4"/>
  <c r="C220" i="4"/>
  <c r="C221" i="4"/>
  <c r="C222" i="4"/>
  <c r="C223" i="4"/>
  <c r="C224" i="4"/>
  <c r="C225" i="4"/>
  <c r="C226" i="4"/>
  <c r="C227" i="4"/>
  <c r="C228" i="4"/>
  <c r="C229" i="4"/>
  <c r="C230" i="4"/>
  <c r="C231" i="4"/>
  <c r="N231" i="4"/>
  <c r="X231" i="4"/>
  <c r="C232" i="4"/>
  <c r="C233" i="4"/>
  <c r="E233" i="4"/>
  <c r="F233" i="4" s="1"/>
  <c r="G233" i="4" s="1"/>
  <c r="J233" i="4"/>
  <c r="O233" i="4"/>
  <c r="P233" i="4" s="1"/>
  <c r="Q233" i="4" s="1"/>
  <c r="T233" i="4"/>
  <c r="U233" i="4" s="1"/>
  <c r="V233" i="4" s="1"/>
  <c r="Y233" i="4"/>
  <c r="Z233" i="4" s="1"/>
  <c r="AA233" i="4"/>
  <c r="AD233" i="4"/>
  <c r="AE233" i="4" s="1"/>
  <c r="AF233" i="4" s="1"/>
  <c r="C234" i="4"/>
  <c r="E234" i="4"/>
  <c r="F234" i="4" s="1"/>
  <c r="J234" i="4"/>
  <c r="K234" i="4" s="1"/>
  <c r="O234" i="4"/>
  <c r="P234" i="4" s="1"/>
  <c r="T234" i="4"/>
  <c r="U234" i="4"/>
  <c r="Y234" i="4"/>
  <c r="Z234" i="4" s="1"/>
  <c r="AD234" i="4"/>
  <c r="AE234" i="4" s="1"/>
  <c r="C235" i="4"/>
  <c r="E235" i="4"/>
  <c r="J235" i="4"/>
  <c r="O235" i="4"/>
  <c r="T235" i="4"/>
  <c r="Y235" i="4"/>
  <c r="AD235" i="4"/>
  <c r="C236" i="4"/>
  <c r="E236" i="4"/>
  <c r="F236" i="4" s="1"/>
  <c r="J236" i="4"/>
  <c r="K236" i="4" s="1"/>
  <c r="O236" i="4"/>
  <c r="T236" i="4"/>
  <c r="Y236" i="4"/>
  <c r="Z236" i="4" s="1"/>
  <c r="AD236" i="4"/>
  <c r="AE236" i="4" s="1"/>
  <c r="C237" i="4"/>
  <c r="E237" i="4"/>
  <c r="F237" i="4" s="1"/>
  <c r="G237" i="4"/>
  <c r="J237" i="4"/>
  <c r="O237" i="4"/>
  <c r="P237" i="4" s="1"/>
  <c r="Q237" i="4" s="1"/>
  <c r="T237" i="4"/>
  <c r="U237" i="4" s="1"/>
  <c r="V237" i="4" s="1"/>
  <c r="Y237" i="4"/>
  <c r="Z237" i="4" s="1"/>
  <c r="AA237" i="4"/>
  <c r="AD237" i="4"/>
  <c r="AE237" i="4" s="1"/>
  <c r="AF237" i="4" s="1"/>
  <c r="C238" i="4"/>
  <c r="E238" i="4"/>
  <c r="F238" i="4"/>
  <c r="J238" i="4"/>
  <c r="K238" i="4" s="1"/>
  <c r="O238" i="4"/>
  <c r="P238" i="4" s="1"/>
  <c r="T238" i="4"/>
  <c r="U238" i="4" s="1"/>
  <c r="Y238" i="4"/>
  <c r="Z238" i="4"/>
  <c r="AD238" i="4"/>
  <c r="AE238" i="4" s="1"/>
  <c r="C239" i="4"/>
  <c r="E239" i="4"/>
  <c r="J239" i="4"/>
  <c r="O239" i="4"/>
  <c r="T239" i="4"/>
  <c r="Y239" i="4"/>
  <c r="AD239" i="4"/>
  <c r="C240" i="4"/>
  <c r="E240" i="4"/>
  <c r="F240" i="4" s="1"/>
  <c r="J240" i="4"/>
  <c r="K240" i="4" s="1"/>
  <c r="O240" i="4"/>
  <c r="T240" i="4"/>
  <c r="Y240" i="4"/>
  <c r="Z240" i="4" s="1"/>
  <c r="AD240" i="4"/>
  <c r="AE240" i="4" s="1"/>
  <c r="C241" i="4"/>
  <c r="E241" i="4"/>
  <c r="F241" i="4" s="1"/>
  <c r="G241" i="4"/>
  <c r="J241" i="4"/>
  <c r="O241" i="4"/>
  <c r="P241" i="4" s="1"/>
  <c r="Q241" i="4" s="1"/>
  <c r="T241" i="4"/>
  <c r="U241" i="4" s="1"/>
  <c r="V241" i="4"/>
  <c r="Y241" i="4"/>
  <c r="AD241" i="4"/>
  <c r="AE241" i="4" s="1"/>
  <c r="AF241" i="4" s="1"/>
  <c r="C242" i="4"/>
  <c r="E242" i="4"/>
  <c r="F242" i="4" s="1"/>
  <c r="J242" i="4"/>
  <c r="J182" i="4" s="1"/>
  <c r="O242" i="4"/>
  <c r="P242" i="4" s="1"/>
  <c r="T242" i="4"/>
  <c r="U242" i="4"/>
  <c r="Y242" i="4"/>
  <c r="Z242" i="4" s="1"/>
  <c r="AD242" i="4"/>
  <c r="AE242" i="4" s="1"/>
  <c r="AF242" i="4" s="1"/>
  <c r="C243" i="4"/>
  <c r="E243" i="4"/>
  <c r="J243" i="4"/>
  <c r="O243" i="4"/>
  <c r="T243" i="4"/>
  <c r="Y243" i="4"/>
  <c r="AD243" i="4"/>
  <c r="C244" i="4"/>
  <c r="E244" i="4"/>
  <c r="J244" i="4"/>
  <c r="O244" i="4"/>
  <c r="T244" i="4"/>
  <c r="Y244" i="4"/>
  <c r="AD244" i="4"/>
  <c r="AE244" i="4" s="1"/>
  <c r="C245" i="4"/>
  <c r="E245" i="4"/>
  <c r="F245" i="4" s="1"/>
  <c r="G245" i="4" s="1"/>
  <c r="J245" i="4"/>
  <c r="K245" i="4" s="1"/>
  <c r="L245" i="4" s="1"/>
  <c r="O245" i="4"/>
  <c r="P245" i="4" s="1"/>
  <c r="Q245" i="4" s="1"/>
  <c r="T245" i="4"/>
  <c r="Y245" i="4"/>
  <c r="Z245" i="4" s="1"/>
  <c r="AA245" i="4" s="1"/>
  <c r="AD245" i="4"/>
  <c r="AE245" i="4" s="1"/>
  <c r="AF245" i="4" s="1"/>
  <c r="C246" i="4"/>
  <c r="E246" i="4"/>
  <c r="F246" i="4" s="1"/>
  <c r="J246" i="4"/>
  <c r="J186" i="4" s="1"/>
  <c r="K246" i="4"/>
  <c r="L246" i="4" s="1"/>
  <c r="O246" i="4"/>
  <c r="P246" i="4" s="1"/>
  <c r="T246" i="4"/>
  <c r="U246" i="4" s="1"/>
  <c r="Y246" i="4"/>
  <c r="Z246" i="4" s="1"/>
  <c r="AD246" i="4"/>
  <c r="AD186" i="4" s="1"/>
  <c r="AE246" i="4"/>
  <c r="AF246" i="4" s="1"/>
  <c r="C247" i="4"/>
  <c r="C248" i="4"/>
  <c r="D248" i="4"/>
  <c r="I248" i="4"/>
  <c r="I263" i="4" s="1"/>
  <c r="I278" i="4" s="1"/>
  <c r="I293" i="4" s="1"/>
  <c r="N248" i="4"/>
  <c r="S248" i="4"/>
  <c r="S263" i="4" s="1"/>
  <c r="S278" i="4" s="1"/>
  <c r="X248" i="4"/>
  <c r="AC248" i="4"/>
  <c r="AH248" i="4"/>
  <c r="C249" i="4"/>
  <c r="D249" i="4"/>
  <c r="I249" i="4"/>
  <c r="N249" i="4"/>
  <c r="S249" i="4"/>
  <c r="S264" i="4" s="1"/>
  <c r="S279" i="4" s="1"/>
  <c r="X249" i="4"/>
  <c r="AC249" i="4"/>
  <c r="AC264" i="4" s="1"/>
  <c r="AC279" i="4" s="1"/>
  <c r="AC294" i="4" s="1"/>
  <c r="AH249" i="4"/>
  <c r="C250" i="4"/>
  <c r="D250" i="4"/>
  <c r="I250" i="4"/>
  <c r="I265" i="4" s="1"/>
  <c r="I280" i="4" s="1"/>
  <c r="I295" i="4" s="1"/>
  <c r="N250" i="4"/>
  <c r="S250" i="4"/>
  <c r="S265" i="4" s="1"/>
  <c r="S280" i="4" s="1"/>
  <c r="S295" i="4" s="1"/>
  <c r="X250" i="4"/>
  <c r="AC250" i="4"/>
  <c r="AC265" i="4" s="1"/>
  <c r="AC280" i="4" s="1"/>
  <c r="AC295" i="4" s="1"/>
  <c r="AH250" i="4"/>
  <c r="AH265" i="4" s="1"/>
  <c r="C251" i="4"/>
  <c r="D251" i="4"/>
  <c r="I251" i="4"/>
  <c r="I266" i="4" s="1"/>
  <c r="I281" i="4" s="1"/>
  <c r="I296" i="4" s="1"/>
  <c r="N251" i="4"/>
  <c r="N266" i="4" s="1"/>
  <c r="S251" i="4"/>
  <c r="S266" i="4" s="1"/>
  <c r="S281" i="4" s="1"/>
  <c r="X251" i="4"/>
  <c r="AC251" i="4"/>
  <c r="AC266" i="4" s="1"/>
  <c r="AC281" i="4" s="1"/>
  <c r="AC296" i="4" s="1"/>
  <c r="AH251" i="4"/>
  <c r="C252" i="4"/>
  <c r="D252" i="4"/>
  <c r="D267" i="4" s="1"/>
  <c r="D282" i="4" s="1"/>
  <c r="D297" i="4" s="1"/>
  <c r="I252" i="4"/>
  <c r="I267" i="4" s="1"/>
  <c r="I282" i="4" s="1"/>
  <c r="I297" i="4" s="1"/>
  <c r="N252" i="4"/>
  <c r="S252" i="4"/>
  <c r="S267" i="4" s="1"/>
  <c r="S282" i="4" s="1"/>
  <c r="X252" i="4"/>
  <c r="AC252" i="4"/>
  <c r="AC267" i="4" s="1"/>
  <c r="AC282" i="4" s="1"/>
  <c r="AC297" i="4" s="1"/>
  <c r="AH252" i="4"/>
  <c r="AH267" i="4" s="1"/>
  <c r="AH282" i="4" s="1"/>
  <c r="AH297" i="4" s="1"/>
  <c r="C253" i="4"/>
  <c r="D253" i="4"/>
  <c r="I253" i="4"/>
  <c r="I268" i="4" s="1"/>
  <c r="I283" i="4" s="1"/>
  <c r="I298" i="4" s="1"/>
  <c r="N253" i="4"/>
  <c r="N268" i="4" s="1"/>
  <c r="S253" i="4"/>
  <c r="S268" i="4" s="1"/>
  <c r="S283" i="4" s="1"/>
  <c r="X253" i="4"/>
  <c r="AC253" i="4"/>
  <c r="AC268" i="4" s="1"/>
  <c r="AC283" i="4" s="1"/>
  <c r="AC298" i="4" s="1"/>
  <c r="AH253" i="4"/>
  <c r="C254" i="4"/>
  <c r="D254" i="4"/>
  <c r="I254" i="4"/>
  <c r="I269" i="4" s="1"/>
  <c r="I284" i="4" s="1"/>
  <c r="I299" i="4" s="1"/>
  <c r="N254" i="4"/>
  <c r="S254" i="4"/>
  <c r="S269" i="4" s="1"/>
  <c r="S284" i="4" s="1"/>
  <c r="S299" i="4" s="1"/>
  <c r="X254" i="4"/>
  <c r="AC254" i="4"/>
  <c r="AC269" i="4" s="1"/>
  <c r="AC284" i="4" s="1"/>
  <c r="AC299" i="4" s="1"/>
  <c r="AH254" i="4"/>
  <c r="C255" i="4"/>
  <c r="D255" i="4"/>
  <c r="D270" i="4" s="1"/>
  <c r="D285" i="4" s="1"/>
  <c r="D300" i="4" s="1"/>
  <c r="I255" i="4"/>
  <c r="I270" i="4" s="1"/>
  <c r="I285" i="4" s="1"/>
  <c r="I300" i="4" s="1"/>
  <c r="N255" i="4"/>
  <c r="S255" i="4"/>
  <c r="S270" i="4" s="1"/>
  <c r="S285" i="4" s="1"/>
  <c r="S300" i="4" s="1"/>
  <c r="X255" i="4"/>
  <c r="AC255" i="4"/>
  <c r="AC270" i="4" s="1"/>
  <c r="AC285" i="4" s="1"/>
  <c r="AC300" i="4" s="1"/>
  <c r="AH255" i="4"/>
  <c r="C256" i="4"/>
  <c r="D256" i="4"/>
  <c r="I256" i="4"/>
  <c r="I271" i="4" s="1"/>
  <c r="I286" i="4" s="1"/>
  <c r="I301" i="4" s="1"/>
  <c r="N256" i="4"/>
  <c r="S256" i="4"/>
  <c r="S271" i="4" s="1"/>
  <c r="S286" i="4" s="1"/>
  <c r="S301" i="4" s="1"/>
  <c r="X256" i="4"/>
  <c r="AC256" i="4"/>
  <c r="AH256" i="4"/>
  <c r="AH271" i="4" s="1"/>
  <c r="C257" i="4"/>
  <c r="D257" i="4"/>
  <c r="D272" i="4" s="1"/>
  <c r="D287" i="4" s="1"/>
  <c r="D302" i="4" s="1"/>
  <c r="I257" i="4"/>
  <c r="I272" i="4" s="1"/>
  <c r="I287" i="4" s="1"/>
  <c r="I302" i="4" s="1"/>
  <c r="N257" i="4"/>
  <c r="N272" i="4" s="1"/>
  <c r="S257" i="4"/>
  <c r="S272" i="4" s="1"/>
  <c r="S287" i="4" s="1"/>
  <c r="S302" i="4" s="1"/>
  <c r="X257" i="4"/>
  <c r="AC257" i="4"/>
  <c r="AC272" i="4" s="1"/>
  <c r="AC287" i="4" s="1"/>
  <c r="AC302" i="4" s="1"/>
  <c r="AH257" i="4"/>
  <c r="AH272" i="4" s="1"/>
  <c r="AH287" i="4" s="1"/>
  <c r="AH302" i="4" s="1"/>
  <c r="C258" i="4"/>
  <c r="D258" i="4"/>
  <c r="I258" i="4"/>
  <c r="N258" i="4"/>
  <c r="N273" i="4" s="1"/>
  <c r="N288" i="4" s="1"/>
  <c r="N303" i="4" s="1"/>
  <c r="S258" i="4"/>
  <c r="S273" i="4" s="1"/>
  <c r="S288" i="4" s="1"/>
  <c r="S303" i="4" s="1"/>
  <c r="X258" i="4"/>
  <c r="AC258" i="4"/>
  <c r="AC273" i="4" s="1"/>
  <c r="AC288" i="4" s="1"/>
  <c r="AC303" i="4" s="1"/>
  <c r="AH258" i="4"/>
  <c r="C259" i="4"/>
  <c r="D259" i="4"/>
  <c r="D274" i="4" s="1"/>
  <c r="D289" i="4" s="1"/>
  <c r="D304" i="4" s="1"/>
  <c r="I259" i="4"/>
  <c r="I274" i="4" s="1"/>
  <c r="I289" i="4" s="1"/>
  <c r="I304" i="4" s="1"/>
  <c r="N259" i="4"/>
  <c r="S259" i="4"/>
  <c r="S274" i="4" s="1"/>
  <c r="S289" i="4" s="1"/>
  <c r="S304" i="4" s="1"/>
  <c r="X259" i="4"/>
  <c r="AC259" i="4"/>
  <c r="AC274" i="4" s="1"/>
  <c r="AC289" i="4" s="1"/>
  <c r="AC304" i="4" s="1"/>
  <c r="AH259" i="4"/>
  <c r="C260" i="4"/>
  <c r="D260" i="4"/>
  <c r="I260" i="4"/>
  <c r="I275" i="4" s="1"/>
  <c r="I290" i="4" s="1"/>
  <c r="I305" i="4" s="1"/>
  <c r="N260" i="4"/>
  <c r="S260" i="4"/>
  <c r="S275" i="4" s="1"/>
  <c r="S290" i="4" s="1"/>
  <c r="S305" i="4" s="1"/>
  <c r="X260" i="4"/>
  <c r="AC260" i="4"/>
  <c r="AH260" i="4"/>
  <c r="C261" i="4"/>
  <c r="D261" i="4"/>
  <c r="D276" i="4" s="1"/>
  <c r="D291" i="4" s="1"/>
  <c r="D306" i="4" s="1"/>
  <c r="I261" i="4"/>
  <c r="I276" i="4" s="1"/>
  <c r="I291" i="4" s="1"/>
  <c r="I306" i="4" s="1"/>
  <c r="N261" i="4"/>
  <c r="S261" i="4"/>
  <c r="X261" i="4"/>
  <c r="AC261" i="4"/>
  <c r="AH261" i="4"/>
  <c r="C262" i="4"/>
  <c r="C263" i="4"/>
  <c r="D263" i="4"/>
  <c r="D278" i="4" s="1"/>
  <c r="D293" i="4" s="1"/>
  <c r="N263" i="4"/>
  <c r="X263" i="4"/>
  <c r="AC263" i="4"/>
  <c r="AH263" i="4"/>
  <c r="C264" i="4"/>
  <c r="D264" i="4"/>
  <c r="D279" i="4" s="1"/>
  <c r="D294" i="4" s="1"/>
  <c r="I264" i="4"/>
  <c r="I279" i="4" s="1"/>
  <c r="I294" i="4" s="1"/>
  <c r="N264" i="4"/>
  <c r="X264" i="4"/>
  <c r="X279" i="4" s="1"/>
  <c r="X294" i="4" s="1"/>
  <c r="AH264" i="4"/>
  <c r="AH279" i="4" s="1"/>
  <c r="AH294" i="4" s="1"/>
  <c r="C265" i="4"/>
  <c r="D265" i="4"/>
  <c r="D280" i="4" s="1"/>
  <c r="D295" i="4" s="1"/>
  <c r="N265" i="4"/>
  <c r="N280" i="4" s="1"/>
  <c r="N295" i="4" s="1"/>
  <c r="X265" i="4"/>
  <c r="C266" i="4"/>
  <c r="D266" i="4"/>
  <c r="D281" i="4" s="1"/>
  <c r="D296" i="4" s="1"/>
  <c r="X266" i="4"/>
  <c r="X281" i="4" s="1"/>
  <c r="X296" i="4" s="1"/>
  <c r="AH266" i="4"/>
  <c r="AH281" i="4" s="1"/>
  <c r="AH296" i="4" s="1"/>
  <c r="C267" i="4"/>
  <c r="N267" i="4"/>
  <c r="N282" i="4" s="1"/>
  <c r="N297" i="4" s="1"/>
  <c r="X267" i="4"/>
  <c r="C268" i="4"/>
  <c r="D268" i="4"/>
  <c r="D283" i="4" s="1"/>
  <c r="D298" i="4" s="1"/>
  <c r="X268" i="4"/>
  <c r="X283" i="4" s="1"/>
  <c r="X298" i="4" s="1"/>
  <c r="AH268" i="4"/>
  <c r="AH283" i="4" s="1"/>
  <c r="AH298" i="4" s="1"/>
  <c r="C269" i="4"/>
  <c r="D269" i="4"/>
  <c r="D284" i="4" s="1"/>
  <c r="D299" i="4" s="1"/>
  <c r="N269" i="4"/>
  <c r="N284" i="4" s="1"/>
  <c r="N299" i="4" s="1"/>
  <c r="X269" i="4"/>
  <c r="AH269" i="4"/>
  <c r="C270" i="4"/>
  <c r="N270" i="4"/>
  <c r="X270" i="4"/>
  <c r="X285" i="4" s="1"/>
  <c r="X300" i="4" s="1"/>
  <c r="AH270" i="4"/>
  <c r="AH285" i="4" s="1"/>
  <c r="AH300" i="4" s="1"/>
  <c r="C271" i="4"/>
  <c r="D271" i="4"/>
  <c r="D286" i="4" s="1"/>
  <c r="D301" i="4" s="1"/>
  <c r="N271" i="4"/>
  <c r="N286" i="4" s="1"/>
  <c r="N301" i="4" s="1"/>
  <c r="X271" i="4"/>
  <c r="AC271" i="4"/>
  <c r="AC286" i="4" s="1"/>
  <c r="AC301" i="4" s="1"/>
  <c r="C272" i="4"/>
  <c r="X272" i="4"/>
  <c r="X287" i="4" s="1"/>
  <c r="X302" i="4" s="1"/>
  <c r="C273" i="4"/>
  <c r="D273" i="4"/>
  <c r="D288" i="4" s="1"/>
  <c r="D303" i="4" s="1"/>
  <c r="I273" i="4"/>
  <c r="I288" i="4" s="1"/>
  <c r="I303" i="4" s="1"/>
  <c r="X273" i="4"/>
  <c r="X288" i="4" s="1"/>
  <c r="X303" i="4" s="1"/>
  <c r="AH273" i="4"/>
  <c r="AH288" i="4" s="1"/>
  <c r="AH303" i="4" s="1"/>
  <c r="C274" i="4"/>
  <c r="N274" i="4"/>
  <c r="N289" i="4" s="1"/>
  <c r="N304" i="4" s="1"/>
  <c r="X274" i="4"/>
  <c r="X289" i="4" s="1"/>
  <c r="X304" i="4" s="1"/>
  <c r="AH274" i="4"/>
  <c r="AH289" i="4" s="1"/>
  <c r="AH304" i="4" s="1"/>
  <c r="C275" i="4"/>
  <c r="D275" i="4"/>
  <c r="D290" i="4" s="1"/>
  <c r="D305" i="4" s="1"/>
  <c r="N275" i="4"/>
  <c r="N290" i="4" s="1"/>
  <c r="N305" i="4" s="1"/>
  <c r="X275" i="4"/>
  <c r="AC275" i="4"/>
  <c r="AH275" i="4"/>
  <c r="C276" i="4"/>
  <c r="N276" i="4"/>
  <c r="S276" i="4"/>
  <c r="S291" i="4" s="1"/>
  <c r="S306" i="4" s="1"/>
  <c r="X276" i="4"/>
  <c r="X291" i="4" s="1"/>
  <c r="X306" i="4" s="1"/>
  <c r="AC276" i="4"/>
  <c r="AC291" i="4" s="1"/>
  <c r="AC306" i="4" s="1"/>
  <c r="AH276" i="4"/>
  <c r="C277" i="4"/>
  <c r="C278" i="4"/>
  <c r="N278" i="4"/>
  <c r="N293" i="4" s="1"/>
  <c r="X278" i="4"/>
  <c r="X293" i="4" s="1"/>
  <c r="AC278" i="4"/>
  <c r="AC293" i="4" s="1"/>
  <c r="AH278" i="4"/>
  <c r="AH293" i="4" s="1"/>
  <c r="C279" i="4"/>
  <c r="N279" i="4"/>
  <c r="N294" i="4" s="1"/>
  <c r="C280" i="4"/>
  <c r="X280" i="4"/>
  <c r="X295" i="4" s="1"/>
  <c r="AH280" i="4"/>
  <c r="AH295" i="4" s="1"/>
  <c r="C281" i="4"/>
  <c r="N281" i="4"/>
  <c r="N296" i="4" s="1"/>
  <c r="C282" i="4"/>
  <c r="X282" i="4"/>
  <c r="X297" i="4" s="1"/>
  <c r="C283" i="4"/>
  <c r="N283" i="4"/>
  <c r="N298" i="4" s="1"/>
  <c r="C284" i="4"/>
  <c r="X284" i="4"/>
  <c r="X299" i="4" s="1"/>
  <c r="AH284" i="4"/>
  <c r="AH299" i="4" s="1"/>
  <c r="C285" i="4"/>
  <c r="N285" i="4"/>
  <c r="N300" i="4" s="1"/>
  <c r="C286" i="4"/>
  <c r="X286" i="4"/>
  <c r="X301" i="4" s="1"/>
  <c r="AH286" i="4"/>
  <c r="AH301" i="4" s="1"/>
  <c r="C287" i="4"/>
  <c r="N287" i="4"/>
  <c r="N302" i="4" s="1"/>
  <c r="C288" i="4"/>
  <c r="C289" i="4"/>
  <c r="C290" i="4"/>
  <c r="X290" i="4"/>
  <c r="AC290" i="4"/>
  <c r="AC305" i="4" s="1"/>
  <c r="AH290" i="4"/>
  <c r="AH305" i="4" s="1"/>
  <c r="C291" i="4"/>
  <c r="N291" i="4"/>
  <c r="N306" i="4" s="1"/>
  <c r="AH291" i="4"/>
  <c r="AH306" i="4" s="1"/>
  <c r="C292" i="4"/>
  <c r="C293" i="4"/>
  <c r="S293" i="4"/>
  <c r="C294" i="4"/>
  <c r="S294" i="4"/>
  <c r="C295" i="4"/>
  <c r="C296" i="4"/>
  <c r="S296" i="4"/>
  <c r="C297" i="4"/>
  <c r="S297" i="4"/>
  <c r="C298" i="4"/>
  <c r="S298" i="4"/>
  <c r="C299" i="4"/>
  <c r="C300" i="4"/>
  <c r="C301" i="4"/>
  <c r="C302" i="4"/>
  <c r="C303" i="4"/>
  <c r="C304" i="4"/>
  <c r="C305" i="4"/>
  <c r="X305" i="4"/>
  <c r="C306" i="4"/>
  <c r="C307" i="4"/>
  <c r="C308" i="4"/>
  <c r="E308" i="4"/>
  <c r="J308" i="4"/>
  <c r="O308" i="4"/>
  <c r="T308" i="4"/>
  <c r="Y308" i="4"/>
  <c r="AD308" i="4"/>
  <c r="C309" i="4"/>
  <c r="E309" i="4"/>
  <c r="F309" i="4" s="1"/>
  <c r="J309" i="4"/>
  <c r="K309" i="4" s="1"/>
  <c r="L309" i="4" s="1"/>
  <c r="M309" i="4" s="1"/>
  <c r="O309" i="4"/>
  <c r="T309" i="4"/>
  <c r="U309" i="4"/>
  <c r="V309" i="4" s="1"/>
  <c r="Y309" i="4"/>
  <c r="Z309" i="4" s="1"/>
  <c r="AA309" i="4" s="1"/>
  <c r="AD309" i="4"/>
  <c r="AE309" i="4" s="1"/>
  <c r="AF309" i="4" s="1"/>
  <c r="AG309" i="4" s="1"/>
  <c r="C310" i="4"/>
  <c r="E310" i="4"/>
  <c r="F310" i="4"/>
  <c r="J310" i="4"/>
  <c r="K310" i="4"/>
  <c r="O310" i="4"/>
  <c r="P310" i="4"/>
  <c r="Q310" i="4" s="1"/>
  <c r="T310" i="4"/>
  <c r="U310" i="4"/>
  <c r="Y310" i="4"/>
  <c r="Z310" i="4"/>
  <c r="AD310" i="4"/>
  <c r="AE310" i="4"/>
  <c r="C311" i="4"/>
  <c r="E311" i="4"/>
  <c r="J311" i="4"/>
  <c r="O311" i="4"/>
  <c r="T311" i="4"/>
  <c r="Y311" i="4"/>
  <c r="AD311" i="4"/>
  <c r="C312" i="4"/>
  <c r="E312" i="4"/>
  <c r="J312" i="4"/>
  <c r="O312" i="4"/>
  <c r="T312" i="4"/>
  <c r="Y312" i="4"/>
  <c r="AD312" i="4"/>
  <c r="C313" i="4"/>
  <c r="E313" i="4"/>
  <c r="F313" i="4" s="1"/>
  <c r="G313" i="4" s="1"/>
  <c r="J313" i="4"/>
  <c r="K313" i="4"/>
  <c r="L313" i="4" s="1"/>
  <c r="M313" i="4" s="1"/>
  <c r="O313" i="4"/>
  <c r="P313" i="4" s="1"/>
  <c r="T313" i="4"/>
  <c r="U313" i="4" s="1"/>
  <c r="V313" i="4" s="1"/>
  <c r="Y313" i="4"/>
  <c r="Z313" i="4" s="1"/>
  <c r="AD313" i="4"/>
  <c r="AE313" i="4"/>
  <c r="AF313" i="4" s="1"/>
  <c r="AG313" i="4" s="1"/>
  <c r="C314" i="4"/>
  <c r="E314" i="4"/>
  <c r="F314" i="4" s="1"/>
  <c r="J314" i="4"/>
  <c r="K314" i="4" s="1"/>
  <c r="O314" i="4"/>
  <c r="P314" i="4" s="1"/>
  <c r="Q314" i="4" s="1"/>
  <c r="T314" i="4"/>
  <c r="U314" i="4" s="1"/>
  <c r="Y314" i="4"/>
  <c r="Z314" i="4" s="1"/>
  <c r="AD314" i="4"/>
  <c r="AE314" i="4" s="1"/>
  <c r="C315" i="4"/>
  <c r="E315" i="4"/>
  <c r="J315" i="4"/>
  <c r="O315" i="4"/>
  <c r="T315" i="4"/>
  <c r="Y315" i="4"/>
  <c r="AD315" i="4"/>
  <c r="C316" i="4"/>
  <c r="E316" i="4"/>
  <c r="J316" i="4"/>
  <c r="O316" i="4"/>
  <c r="T316" i="4"/>
  <c r="Y316" i="4"/>
  <c r="AD316" i="4"/>
  <c r="C317" i="4"/>
  <c r="E317" i="4"/>
  <c r="F317" i="4" s="1"/>
  <c r="G317" i="4" s="1"/>
  <c r="J317" i="4"/>
  <c r="K317" i="4" s="1"/>
  <c r="L317" i="4" s="1"/>
  <c r="M317" i="4" s="1"/>
  <c r="O317" i="4"/>
  <c r="P317" i="4" s="1"/>
  <c r="Q317" i="4" s="1"/>
  <c r="T317" i="4"/>
  <c r="U317" i="4"/>
  <c r="V317" i="4" s="1"/>
  <c r="Y317" i="4"/>
  <c r="AD317" i="4"/>
  <c r="AE317" i="4" s="1"/>
  <c r="AF317" i="4" s="1"/>
  <c r="C318" i="4"/>
  <c r="E318" i="4"/>
  <c r="F318" i="4"/>
  <c r="J318" i="4"/>
  <c r="K318" i="4"/>
  <c r="O318" i="4"/>
  <c r="P318" i="4"/>
  <c r="Q318" i="4" s="1"/>
  <c r="T318" i="4"/>
  <c r="U318" i="4"/>
  <c r="V318" i="4" s="1"/>
  <c r="Y318" i="4"/>
  <c r="Z318" i="4"/>
  <c r="AD318" i="4"/>
  <c r="AE318" i="4"/>
  <c r="C319" i="4"/>
  <c r="E319" i="4"/>
  <c r="J319" i="4"/>
  <c r="O319" i="4"/>
  <c r="T319" i="4"/>
  <c r="Y319" i="4"/>
  <c r="AD319" i="4"/>
  <c r="C320" i="4"/>
  <c r="E320" i="4"/>
  <c r="E260" i="4" s="1"/>
  <c r="J320" i="4"/>
  <c r="O320" i="4"/>
  <c r="T320" i="4"/>
  <c r="Y320" i="4"/>
  <c r="AD320" i="4"/>
  <c r="C321" i="4"/>
  <c r="E321" i="4"/>
  <c r="J321" i="4"/>
  <c r="K321" i="4"/>
  <c r="L321" i="4" s="1"/>
  <c r="O321" i="4"/>
  <c r="P321" i="4" s="1"/>
  <c r="Q321" i="4" s="1"/>
  <c r="R321" i="4" s="1"/>
  <c r="T321" i="4"/>
  <c r="U321" i="4" s="1"/>
  <c r="V321" i="4" s="1"/>
  <c r="Y321" i="4"/>
  <c r="AD321" i="4"/>
  <c r="AE321" i="4"/>
  <c r="AF321" i="4" s="1"/>
  <c r="C322" i="4"/>
  <c r="C323" i="4"/>
  <c r="D323" i="4"/>
  <c r="D338" i="4" s="1"/>
  <c r="D353" i="4" s="1"/>
  <c r="D368" i="4" s="1"/>
  <c r="I323" i="4"/>
  <c r="N323" i="4"/>
  <c r="N338" i="4" s="1"/>
  <c r="N353" i="4" s="1"/>
  <c r="N368" i="4" s="1"/>
  <c r="S323" i="4"/>
  <c r="X323" i="4"/>
  <c r="AC323" i="4"/>
  <c r="AC338" i="4" s="1"/>
  <c r="AC353" i="4" s="1"/>
  <c r="AC368" i="4" s="1"/>
  <c r="AH323" i="4"/>
  <c r="C324" i="4"/>
  <c r="D324" i="4"/>
  <c r="D339" i="4" s="1"/>
  <c r="D354" i="4" s="1"/>
  <c r="D369" i="4" s="1"/>
  <c r="I324" i="4"/>
  <c r="I339" i="4" s="1"/>
  <c r="I354" i="4" s="1"/>
  <c r="I369" i="4" s="1"/>
  <c r="N324" i="4"/>
  <c r="S324" i="4"/>
  <c r="X324" i="4"/>
  <c r="X339" i="4" s="1"/>
  <c r="X354" i="4" s="1"/>
  <c r="X369" i="4" s="1"/>
  <c r="AC324" i="4"/>
  <c r="AH324" i="4"/>
  <c r="AH339" i="4" s="1"/>
  <c r="AH354" i="4" s="1"/>
  <c r="AH369" i="4" s="1"/>
  <c r="C325" i="4"/>
  <c r="D325" i="4"/>
  <c r="D340" i="4" s="1"/>
  <c r="D355" i="4" s="1"/>
  <c r="D370" i="4" s="1"/>
  <c r="I325" i="4"/>
  <c r="I340" i="4" s="1"/>
  <c r="I355" i="4" s="1"/>
  <c r="I370" i="4" s="1"/>
  <c r="N325" i="4"/>
  <c r="N340" i="4" s="1"/>
  <c r="S325" i="4"/>
  <c r="X325" i="4"/>
  <c r="AC325" i="4"/>
  <c r="AC340" i="4" s="1"/>
  <c r="AC355" i="4" s="1"/>
  <c r="AC370" i="4" s="1"/>
  <c r="AH325" i="4"/>
  <c r="C326" i="4"/>
  <c r="D326" i="4"/>
  <c r="I326" i="4"/>
  <c r="I341" i="4" s="1"/>
  <c r="I356" i="4" s="1"/>
  <c r="I371" i="4" s="1"/>
  <c r="N326" i="4"/>
  <c r="S326" i="4"/>
  <c r="S341" i="4" s="1"/>
  <c r="S356" i="4" s="1"/>
  <c r="S371" i="4" s="1"/>
  <c r="X326" i="4"/>
  <c r="AC326" i="4"/>
  <c r="AC341" i="4" s="1"/>
  <c r="AC356" i="4" s="1"/>
  <c r="AC371" i="4" s="1"/>
  <c r="AH326" i="4"/>
  <c r="C327" i="4"/>
  <c r="D327" i="4"/>
  <c r="D342" i="4" s="1"/>
  <c r="D357" i="4" s="1"/>
  <c r="D372" i="4" s="1"/>
  <c r="I327" i="4"/>
  <c r="I342" i="4" s="1"/>
  <c r="I357" i="4" s="1"/>
  <c r="I372" i="4" s="1"/>
  <c r="N327" i="4"/>
  <c r="S327" i="4"/>
  <c r="S342" i="4" s="1"/>
  <c r="S357" i="4" s="1"/>
  <c r="S372" i="4" s="1"/>
  <c r="X327" i="4"/>
  <c r="X342" i="4" s="1"/>
  <c r="X357" i="4" s="1"/>
  <c r="X372" i="4" s="1"/>
  <c r="AC327" i="4"/>
  <c r="AC342" i="4" s="1"/>
  <c r="AC357" i="4" s="1"/>
  <c r="AC372" i="4" s="1"/>
  <c r="AH327" i="4"/>
  <c r="AH342" i="4" s="1"/>
  <c r="C328" i="4"/>
  <c r="D328" i="4"/>
  <c r="D343" i="4" s="1"/>
  <c r="D358" i="4" s="1"/>
  <c r="D373" i="4" s="1"/>
  <c r="I328" i="4"/>
  <c r="I343" i="4" s="1"/>
  <c r="I358" i="4" s="1"/>
  <c r="I373" i="4" s="1"/>
  <c r="N328" i="4"/>
  <c r="N343" i="4" s="1"/>
  <c r="S328" i="4"/>
  <c r="S343" i="4" s="1"/>
  <c r="S358" i="4" s="1"/>
  <c r="S373" i="4" s="1"/>
  <c r="X328" i="4"/>
  <c r="AC328" i="4"/>
  <c r="AC343" i="4" s="1"/>
  <c r="AC358" i="4" s="1"/>
  <c r="AC373" i="4" s="1"/>
  <c r="AH328" i="4"/>
  <c r="C329" i="4"/>
  <c r="D329" i="4"/>
  <c r="D344" i="4" s="1"/>
  <c r="D359" i="4" s="1"/>
  <c r="D374" i="4" s="1"/>
  <c r="I329" i="4"/>
  <c r="I344" i="4" s="1"/>
  <c r="I359" i="4" s="1"/>
  <c r="I374" i="4" s="1"/>
  <c r="N329" i="4"/>
  <c r="S329" i="4"/>
  <c r="S344" i="4" s="1"/>
  <c r="S359" i="4" s="1"/>
  <c r="S374" i="4" s="1"/>
  <c r="X329" i="4"/>
  <c r="X344" i="4" s="1"/>
  <c r="AC329" i="4"/>
  <c r="AC344" i="4" s="1"/>
  <c r="AC359" i="4" s="1"/>
  <c r="AC374" i="4" s="1"/>
  <c r="AH329" i="4"/>
  <c r="C330" i="4"/>
  <c r="D330" i="4"/>
  <c r="D345" i="4" s="1"/>
  <c r="D360" i="4" s="1"/>
  <c r="D375" i="4" s="1"/>
  <c r="I330" i="4"/>
  <c r="I345" i="4" s="1"/>
  <c r="I360" i="4" s="1"/>
  <c r="I375" i="4" s="1"/>
  <c r="N330" i="4"/>
  <c r="N345" i="4" s="1"/>
  <c r="N360" i="4" s="1"/>
  <c r="N375" i="4" s="1"/>
  <c r="S330" i="4"/>
  <c r="S345" i="4" s="1"/>
  <c r="S360" i="4" s="1"/>
  <c r="S375" i="4" s="1"/>
  <c r="X330" i="4"/>
  <c r="X345" i="4" s="1"/>
  <c r="X360" i="4" s="1"/>
  <c r="X375" i="4" s="1"/>
  <c r="AC330" i="4"/>
  <c r="AH330" i="4"/>
  <c r="C331" i="4"/>
  <c r="D331" i="4"/>
  <c r="I331" i="4"/>
  <c r="N331" i="4"/>
  <c r="N346" i="4" s="1"/>
  <c r="N361" i="4" s="1"/>
  <c r="N376" i="4" s="1"/>
  <c r="S331" i="4"/>
  <c r="S346" i="4" s="1"/>
  <c r="S361" i="4" s="1"/>
  <c r="S376" i="4" s="1"/>
  <c r="X331" i="4"/>
  <c r="AC331" i="4"/>
  <c r="AC346" i="4" s="1"/>
  <c r="AC361" i="4" s="1"/>
  <c r="AC376" i="4" s="1"/>
  <c r="AH331" i="4"/>
  <c r="C332" i="4"/>
  <c r="D332" i="4"/>
  <c r="D347" i="4" s="1"/>
  <c r="D362" i="4" s="1"/>
  <c r="D377" i="4" s="1"/>
  <c r="I332" i="4"/>
  <c r="I347" i="4" s="1"/>
  <c r="I362" i="4" s="1"/>
  <c r="I377" i="4" s="1"/>
  <c r="N332" i="4"/>
  <c r="S332" i="4"/>
  <c r="X332" i="4"/>
  <c r="X347" i="4" s="1"/>
  <c r="X362" i="4" s="1"/>
  <c r="X377" i="4" s="1"/>
  <c r="AC332" i="4"/>
  <c r="AH332" i="4"/>
  <c r="AH347" i="4" s="1"/>
  <c r="AH362" i="4" s="1"/>
  <c r="AH377" i="4" s="1"/>
  <c r="C333" i="4"/>
  <c r="D333" i="4"/>
  <c r="D348" i="4" s="1"/>
  <c r="D363" i="4" s="1"/>
  <c r="D378" i="4" s="1"/>
  <c r="I333" i="4"/>
  <c r="I348" i="4" s="1"/>
  <c r="I363" i="4" s="1"/>
  <c r="I378" i="4" s="1"/>
  <c r="N333" i="4"/>
  <c r="N348" i="4" s="1"/>
  <c r="N363" i="4" s="1"/>
  <c r="N378" i="4" s="1"/>
  <c r="S333" i="4"/>
  <c r="X333" i="4"/>
  <c r="AC333" i="4"/>
  <c r="AC348" i="4" s="1"/>
  <c r="AC363" i="4" s="1"/>
  <c r="AC378" i="4" s="1"/>
  <c r="AH333" i="4"/>
  <c r="C334" i="4"/>
  <c r="D334" i="4"/>
  <c r="D349" i="4" s="1"/>
  <c r="D364" i="4" s="1"/>
  <c r="D379" i="4" s="1"/>
  <c r="I334" i="4"/>
  <c r="I349" i="4" s="1"/>
  <c r="I364" i="4" s="1"/>
  <c r="I379" i="4" s="1"/>
  <c r="N334" i="4"/>
  <c r="S334" i="4"/>
  <c r="S349" i="4" s="1"/>
  <c r="S364" i="4" s="1"/>
  <c r="X334" i="4"/>
  <c r="AC334" i="4"/>
  <c r="AC349" i="4" s="1"/>
  <c r="AC364" i="4" s="1"/>
  <c r="AC379" i="4" s="1"/>
  <c r="AH334" i="4"/>
  <c r="C335" i="4"/>
  <c r="D335" i="4"/>
  <c r="D350" i="4" s="1"/>
  <c r="D365" i="4" s="1"/>
  <c r="D380" i="4" s="1"/>
  <c r="I335" i="4"/>
  <c r="I350" i="4" s="1"/>
  <c r="I365" i="4" s="1"/>
  <c r="I380" i="4" s="1"/>
  <c r="N335" i="4"/>
  <c r="S335" i="4"/>
  <c r="S350" i="4" s="1"/>
  <c r="S365" i="4" s="1"/>
  <c r="S380" i="4" s="1"/>
  <c r="X335" i="4"/>
  <c r="X350" i="4" s="1"/>
  <c r="X365" i="4" s="1"/>
  <c r="X380" i="4" s="1"/>
  <c r="AC335" i="4"/>
  <c r="AC350" i="4" s="1"/>
  <c r="AC365" i="4" s="1"/>
  <c r="AC380" i="4" s="1"/>
  <c r="AH335" i="4"/>
  <c r="C336" i="4"/>
  <c r="D336" i="4"/>
  <c r="D351" i="4" s="1"/>
  <c r="D366" i="4" s="1"/>
  <c r="D381" i="4" s="1"/>
  <c r="I336" i="4"/>
  <c r="I351" i="4" s="1"/>
  <c r="I366" i="4" s="1"/>
  <c r="I381" i="4" s="1"/>
  <c r="N336" i="4"/>
  <c r="S336" i="4"/>
  <c r="S351" i="4" s="1"/>
  <c r="S366" i="4" s="1"/>
  <c r="S381" i="4" s="1"/>
  <c r="X336" i="4"/>
  <c r="AC336" i="4"/>
  <c r="AC351" i="4" s="1"/>
  <c r="AC366" i="4" s="1"/>
  <c r="AC381" i="4" s="1"/>
  <c r="AH336" i="4"/>
  <c r="C337" i="4"/>
  <c r="C338" i="4"/>
  <c r="I338" i="4"/>
  <c r="S338" i="4"/>
  <c r="X338" i="4"/>
  <c r="AH338" i="4"/>
  <c r="AH353" i="4" s="1"/>
  <c r="AH368" i="4" s="1"/>
  <c r="C339" i="4"/>
  <c r="N339" i="4"/>
  <c r="N354" i="4" s="1"/>
  <c r="N369" i="4" s="1"/>
  <c r="S339" i="4"/>
  <c r="S354" i="4" s="1"/>
  <c r="S369" i="4" s="1"/>
  <c r="AC339" i="4"/>
  <c r="AC354" i="4" s="1"/>
  <c r="AC369" i="4" s="1"/>
  <c r="C340" i="4"/>
  <c r="S340" i="4"/>
  <c r="S355" i="4" s="1"/>
  <c r="S370" i="4" s="1"/>
  <c r="X340" i="4"/>
  <c r="AH340" i="4"/>
  <c r="C341" i="4"/>
  <c r="D341" i="4"/>
  <c r="D356" i="4" s="1"/>
  <c r="D371" i="4" s="1"/>
  <c r="N341" i="4"/>
  <c r="X341" i="4"/>
  <c r="AH341" i="4"/>
  <c r="C342" i="4"/>
  <c r="N342" i="4"/>
  <c r="C343" i="4"/>
  <c r="X343" i="4"/>
  <c r="X358" i="4" s="1"/>
  <c r="X373" i="4" s="1"/>
  <c r="AH343" i="4"/>
  <c r="AH358" i="4" s="1"/>
  <c r="AH373" i="4" s="1"/>
  <c r="C344" i="4"/>
  <c r="N344" i="4"/>
  <c r="N359" i="4" s="1"/>
  <c r="N374" i="4" s="1"/>
  <c r="AH344" i="4"/>
  <c r="AH359" i="4" s="1"/>
  <c r="AH374" i="4" s="1"/>
  <c r="C345" i="4"/>
  <c r="AC345" i="4"/>
  <c r="AC360" i="4" s="1"/>
  <c r="AC375" i="4" s="1"/>
  <c r="AH345" i="4"/>
  <c r="AH360" i="4" s="1"/>
  <c r="AH375" i="4" s="1"/>
  <c r="C346" i="4"/>
  <c r="D346" i="4"/>
  <c r="D361" i="4" s="1"/>
  <c r="D376" i="4" s="1"/>
  <c r="I346" i="4"/>
  <c r="I361" i="4" s="1"/>
  <c r="I376" i="4" s="1"/>
  <c r="X346" i="4"/>
  <c r="X361" i="4" s="1"/>
  <c r="X376" i="4" s="1"/>
  <c r="AH346" i="4"/>
  <c r="AH361" i="4" s="1"/>
  <c r="AH376" i="4" s="1"/>
  <c r="C347" i="4"/>
  <c r="N347" i="4"/>
  <c r="N362" i="4" s="1"/>
  <c r="N377" i="4" s="1"/>
  <c r="S347" i="4"/>
  <c r="AC347" i="4"/>
  <c r="AC362" i="4" s="1"/>
  <c r="AC377" i="4" s="1"/>
  <c r="C348" i="4"/>
  <c r="S348" i="4"/>
  <c r="S363" i="4" s="1"/>
  <c r="S378" i="4" s="1"/>
  <c r="X348" i="4"/>
  <c r="AH348" i="4"/>
  <c r="AH363" i="4" s="1"/>
  <c r="AH378" i="4" s="1"/>
  <c r="C349" i="4"/>
  <c r="N349" i="4"/>
  <c r="N364" i="4" s="1"/>
  <c r="N379" i="4" s="1"/>
  <c r="X349" i="4"/>
  <c r="AH349" i="4"/>
  <c r="AH364" i="4" s="1"/>
  <c r="AH379" i="4" s="1"/>
  <c r="C350" i="4"/>
  <c r="N350" i="4"/>
  <c r="N365" i="4" s="1"/>
  <c r="N380" i="4" s="1"/>
  <c r="AH350" i="4"/>
  <c r="AH365" i="4" s="1"/>
  <c r="AH380" i="4" s="1"/>
  <c r="C351" i="4"/>
  <c r="N351" i="4"/>
  <c r="N366" i="4" s="1"/>
  <c r="N381" i="4" s="1"/>
  <c r="X351" i="4"/>
  <c r="X366" i="4" s="1"/>
  <c r="X381" i="4" s="1"/>
  <c r="AH351" i="4"/>
  <c r="AH366" i="4" s="1"/>
  <c r="AH381" i="4" s="1"/>
  <c r="C352" i="4"/>
  <c r="C353" i="4"/>
  <c r="I353" i="4"/>
  <c r="I368" i="4" s="1"/>
  <c r="S353" i="4"/>
  <c r="X353" i="4"/>
  <c r="C354" i="4"/>
  <c r="C355" i="4"/>
  <c r="N355" i="4"/>
  <c r="N370" i="4" s="1"/>
  <c r="X355" i="4"/>
  <c r="AH355" i="4"/>
  <c r="AH370" i="4" s="1"/>
  <c r="C356" i="4"/>
  <c r="N356" i="4"/>
  <c r="X356" i="4"/>
  <c r="X371" i="4" s="1"/>
  <c r="AH356" i="4"/>
  <c r="C357" i="4"/>
  <c r="N357" i="4"/>
  <c r="N372" i="4" s="1"/>
  <c r="AH357" i="4"/>
  <c r="AH372" i="4" s="1"/>
  <c r="C358" i="4"/>
  <c r="N358" i="4"/>
  <c r="N373" i="4" s="1"/>
  <c r="C359" i="4"/>
  <c r="X359" i="4"/>
  <c r="C360" i="4"/>
  <c r="C361" i="4"/>
  <c r="C362" i="4"/>
  <c r="S362" i="4"/>
  <c r="C363" i="4"/>
  <c r="X363" i="4"/>
  <c r="X378" i="4" s="1"/>
  <c r="C364" i="4"/>
  <c r="X364" i="4"/>
  <c r="C365" i="4"/>
  <c r="C366" i="4"/>
  <c r="C367" i="4"/>
  <c r="C368" i="4"/>
  <c r="S368" i="4"/>
  <c r="X368" i="4"/>
  <c r="C369" i="4"/>
  <c r="C370" i="4"/>
  <c r="X370" i="4"/>
  <c r="C371" i="4"/>
  <c r="N371" i="4"/>
  <c r="AH371" i="4"/>
  <c r="C372" i="4"/>
  <c r="C373" i="4"/>
  <c r="C374" i="4"/>
  <c r="X374" i="4"/>
  <c r="C375" i="4"/>
  <c r="C376" i="4"/>
  <c r="C377" i="4"/>
  <c r="S377" i="4"/>
  <c r="C378" i="4"/>
  <c r="C379" i="4"/>
  <c r="S379" i="4"/>
  <c r="X379" i="4"/>
  <c r="C380" i="4"/>
  <c r="C381" i="4"/>
  <c r="C382" i="4"/>
  <c r="C383" i="4"/>
  <c r="E383" i="4"/>
  <c r="J383" i="4"/>
  <c r="J323" i="4" s="1"/>
  <c r="O383" i="4"/>
  <c r="T383" i="4"/>
  <c r="Y383" i="4"/>
  <c r="AD383" i="4"/>
  <c r="AD323" i="4" s="1"/>
  <c r="C384" i="4"/>
  <c r="E384" i="4"/>
  <c r="F384" i="4"/>
  <c r="F324" i="4" s="1"/>
  <c r="J384" i="4"/>
  <c r="K384" i="4" s="1"/>
  <c r="O384" i="4"/>
  <c r="P384" i="4" s="1"/>
  <c r="Q384" i="4" s="1"/>
  <c r="T384" i="4"/>
  <c r="T324" i="4" s="1"/>
  <c r="T339" i="4" s="1"/>
  <c r="Y384" i="4"/>
  <c r="Z384" i="4"/>
  <c r="Z324" i="4" s="1"/>
  <c r="AD384" i="4"/>
  <c r="C385" i="4"/>
  <c r="E385" i="4"/>
  <c r="F385" i="4" s="1"/>
  <c r="J385" i="4"/>
  <c r="J325" i="4" s="1"/>
  <c r="O385" i="4"/>
  <c r="O325" i="4" s="1"/>
  <c r="T385" i="4"/>
  <c r="T325" i="4" s="1"/>
  <c r="Y385" i="4"/>
  <c r="Z385" i="4" s="1"/>
  <c r="AD385" i="4"/>
  <c r="AD325" i="4" s="1"/>
  <c r="C386" i="4"/>
  <c r="E386" i="4"/>
  <c r="J386" i="4"/>
  <c r="O386" i="4"/>
  <c r="T386" i="4"/>
  <c r="Y386" i="4"/>
  <c r="AD386" i="4"/>
  <c r="C387" i="4"/>
  <c r="E387" i="4"/>
  <c r="J387" i="4"/>
  <c r="O387" i="4"/>
  <c r="O327" i="4" s="1"/>
  <c r="T387" i="4"/>
  <c r="Y387" i="4"/>
  <c r="AD387" i="4"/>
  <c r="C388" i="4"/>
  <c r="E388" i="4"/>
  <c r="F388" i="4" s="1"/>
  <c r="G388" i="4" s="1"/>
  <c r="J388" i="4"/>
  <c r="J328" i="4" s="1"/>
  <c r="O388" i="4"/>
  <c r="P388" i="4"/>
  <c r="Q388" i="4" s="1"/>
  <c r="T388" i="4"/>
  <c r="T328" i="4" s="1"/>
  <c r="T343" i="4" s="1"/>
  <c r="Y388" i="4"/>
  <c r="Z388" i="4" s="1"/>
  <c r="AA388" i="4" s="1"/>
  <c r="AD388" i="4"/>
  <c r="C389" i="4"/>
  <c r="E389" i="4"/>
  <c r="E329" i="4" s="1"/>
  <c r="J389" i="4"/>
  <c r="O389" i="4"/>
  <c r="T389" i="4"/>
  <c r="U389" i="4" s="1"/>
  <c r="Y389" i="4"/>
  <c r="Y329" i="4" s="1"/>
  <c r="AD389" i="4"/>
  <c r="AE389" i="4" s="1"/>
  <c r="C390" i="4"/>
  <c r="E390" i="4"/>
  <c r="J390" i="4"/>
  <c r="O390" i="4"/>
  <c r="T390" i="4"/>
  <c r="Y390" i="4"/>
  <c r="AD390" i="4"/>
  <c r="C391" i="4"/>
  <c r="E391" i="4"/>
  <c r="J391" i="4"/>
  <c r="J331" i="4" s="1"/>
  <c r="O391" i="4"/>
  <c r="O331" i="4" s="1"/>
  <c r="T391" i="4"/>
  <c r="Y391" i="4"/>
  <c r="AD391" i="4"/>
  <c r="AD331" i="4" s="1"/>
  <c r="C392" i="4"/>
  <c r="E392" i="4"/>
  <c r="F392" i="4" s="1"/>
  <c r="J392" i="4"/>
  <c r="K392" i="4" s="1"/>
  <c r="K332" i="4" s="1"/>
  <c r="O392" i="4"/>
  <c r="O332" i="4" s="1"/>
  <c r="T392" i="4"/>
  <c r="T332" i="4" s="1"/>
  <c r="U392" i="4"/>
  <c r="Y392" i="4"/>
  <c r="Z392" i="4" s="1"/>
  <c r="AD392" i="4"/>
  <c r="AE392" i="4" s="1"/>
  <c r="C393" i="4"/>
  <c r="E393" i="4"/>
  <c r="E333" i="4" s="1"/>
  <c r="F393" i="4"/>
  <c r="J393" i="4"/>
  <c r="J333" i="4" s="1"/>
  <c r="K393" i="4"/>
  <c r="O393" i="4"/>
  <c r="O333" i="4" s="1"/>
  <c r="P393" i="4"/>
  <c r="P333" i="4" s="1"/>
  <c r="T393" i="4"/>
  <c r="U393" i="4"/>
  <c r="Y393" i="4"/>
  <c r="Y333" i="4" s="1"/>
  <c r="Z393" i="4"/>
  <c r="AD393" i="4"/>
  <c r="AE393" i="4"/>
  <c r="C394" i="4"/>
  <c r="E394" i="4"/>
  <c r="E334" i="4" s="1"/>
  <c r="J394" i="4"/>
  <c r="O394" i="4"/>
  <c r="T394" i="4"/>
  <c r="U394" i="4" s="1"/>
  <c r="V394" i="4" s="1"/>
  <c r="W394" i="4" s="1"/>
  <c r="Y394" i="4"/>
  <c r="Y334" i="4" s="1"/>
  <c r="AD394" i="4"/>
  <c r="C395" i="4"/>
  <c r="E395" i="4"/>
  <c r="F395" i="4"/>
  <c r="G395" i="4" s="1"/>
  <c r="H395" i="4" s="1"/>
  <c r="J395" i="4"/>
  <c r="K395" i="4"/>
  <c r="L395" i="4" s="1"/>
  <c r="M395" i="4" s="1"/>
  <c r="O395" i="4"/>
  <c r="T395" i="4"/>
  <c r="Y395" i="4"/>
  <c r="Z395" i="4" s="1"/>
  <c r="AA395" i="4" s="1"/>
  <c r="AB395" i="4" s="1"/>
  <c r="AD395" i="4"/>
  <c r="AD335" i="4" s="1"/>
  <c r="C396" i="4"/>
  <c r="E396" i="4"/>
  <c r="F396" i="4" s="1"/>
  <c r="J396" i="4"/>
  <c r="J336" i="4" s="1"/>
  <c r="K396" i="4"/>
  <c r="L396" i="4" s="1"/>
  <c r="O396" i="4"/>
  <c r="P396" i="4" s="1"/>
  <c r="T396" i="4"/>
  <c r="U396" i="4" s="1"/>
  <c r="Y396" i="4"/>
  <c r="Z396" i="4" s="1"/>
  <c r="AD396" i="4"/>
  <c r="AD336" i="4" s="1"/>
  <c r="AE396" i="4"/>
  <c r="AF396" i="4" s="1"/>
  <c r="F4" i="14"/>
  <c r="C5" i="14"/>
  <c r="C6" i="14"/>
  <c r="F6" i="14"/>
  <c r="O12" i="3"/>
  <c r="K46" i="14"/>
  <c r="J29" i="2" s="1"/>
  <c r="O46" i="14"/>
  <c r="J34" i="2" s="1"/>
  <c r="Q46" i="14"/>
  <c r="J35" i="2" s="1"/>
  <c r="L47" i="14"/>
  <c r="J30" i="2" s="1"/>
  <c r="B48" i="14"/>
  <c r="C48" i="14"/>
  <c r="D48" i="14"/>
  <c r="E48" i="14"/>
  <c r="G48" i="14"/>
  <c r="L48" i="14"/>
  <c r="B49" i="14"/>
  <c r="C49" i="14"/>
  <c r="D49" i="14"/>
  <c r="E49" i="14"/>
  <c r="G49" i="14"/>
  <c r="L49" i="14"/>
  <c r="B50" i="14"/>
  <c r="C50" i="14"/>
  <c r="D50" i="14"/>
  <c r="E50" i="14"/>
  <c r="G50" i="14"/>
  <c r="L50" i="14"/>
  <c r="C9" i="3"/>
  <c r="G9" i="3" s="1"/>
  <c r="G8" i="14" s="1"/>
  <c r="C15" i="3"/>
  <c r="K15" i="3" s="1"/>
  <c r="D15" i="3"/>
  <c r="L15" i="3" s="1"/>
  <c r="E15" i="3"/>
  <c r="M15" i="3" s="1"/>
  <c r="F15" i="3"/>
  <c r="T15" i="3"/>
  <c r="U15" i="3"/>
  <c r="C16" i="3"/>
  <c r="K16" i="3" s="1"/>
  <c r="P16" i="3" s="1"/>
  <c r="D16" i="3"/>
  <c r="L16" i="3" s="1"/>
  <c r="E16" i="3"/>
  <c r="M16" i="3" s="1"/>
  <c r="F16" i="3"/>
  <c r="N16" i="3" s="1"/>
  <c r="T16" i="3"/>
  <c r="U16" i="3"/>
  <c r="C17" i="3"/>
  <c r="K17" i="3" s="1"/>
  <c r="P17" i="3" s="1"/>
  <c r="Q17" i="3" s="1"/>
  <c r="H17" i="3" s="1"/>
  <c r="I17" i="14" s="1"/>
  <c r="D17" i="3"/>
  <c r="L17" i="3" s="1"/>
  <c r="E17" i="3"/>
  <c r="M17" i="3" s="1"/>
  <c r="F17" i="3"/>
  <c r="N17" i="3" s="1"/>
  <c r="T17" i="3"/>
  <c r="V17" i="3" s="1"/>
  <c r="U17" i="3"/>
  <c r="C18" i="3"/>
  <c r="K18" i="3" s="1"/>
  <c r="D18" i="3"/>
  <c r="L18" i="3" s="1"/>
  <c r="E18" i="3"/>
  <c r="F18" i="3"/>
  <c r="G18" i="3" s="1"/>
  <c r="T18" i="3"/>
  <c r="V18" i="3" s="1"/>
  <c r="U18" i="3"/>
  <c r="C19" i="3"/>
  <c r="K19" i="3" s="1"/>
  <c r="D19" i="3"/>
  <c r="L19" i="3" s="1"/>
  <c r="E19" i="3"/>
  <c r="F19" i="3"/>
  <c r="T19" i="3"/>
  <c r="V19" i="3" s="1"/>
  <c r="U19" i="3"/>
  <c r="C20" i="3"/>
  <c r="K20" i="3" s="1"/>
  <c r="D20" i="3"/>
  <c r="L20" i="3" s="1"/>
  <c r="E20" i="3"/>
  <c r="M20" i="3" s="1"/>
  <c r="F20" i="3"/>
  <c r="N20" i="3" s="1"/>
  <c r="T20" i="3"/>
  <c r="V20" i="3"/>
  <c r="U20" i="3"/>
  <c r="C21" i="3"/>
  <c r="K21" i="3" s="1"/>
  <c r="D21" i="3"/>
  <c r="L21" i="3" s="1"/>
  <c r="E21" i="3"/>
  <c r="M21" i="3" s="1"/>
  <c r="F21" i="3"/>
  <c r="N21" i="3" s="1"/>
  <c r="T21" i="3"/>
  <c r="V21" i="3" s="1"/>
  <c r="U21" i="3"/>
  <c r="C22" i="3"/>
  <c r="K22" i="3" s="1"/>
  <c r="P22" i="3" s="1"/>
  <c r="Q22" i="3" s="1"/>
  <c r="D22" i="3"/>
  <c r="L22" i="3" s="1"/>
  <c r="E22" i="3"/>
  <c r="F22" i="3"/>
  <c r="N22" i="3" s="1"/>
  <c r="T22" i="3"/>
  <c r="V22" i="3" s="1"/>
  <c r="U22" i="3"/>
  <c r="C23" i="3"/>
  <c r="K23" i="3" s="1"/>
  <c r="D23" i="3"/>
  <c r="L23" i="3" s="1"/>
  <c r="E23" i="3"/>
  <c r="M23" i="3" s="1"/>
  <c r="F23" i="3"/>
  <c r="N23" i="3" s="1"/>
  <c r="T23" i="3"/>
  <c r="U23" i="3"/>
  <c r="C24" i="3"/>
  <c r="K24" i="3" s="1"/>
  <c r="D24" i="3"/>
  <c r="L24" i="3" s="1"/>
  <c r="E24" i="3"/>
  <c r="M24" i="3" s="1"/>
  <c r="F24" i="3"/>
  <c r="N24" i="3" s="1"/>
  <c r="T24" i="3"/>
  <c r="V24" i="3" s="1"/>
  <c r="U24" i="3"/>
  <c r="C25" i="3"/>
  <c r="K25" i="3" s="1"/>
  <c r="D25" i="3"/>
  <c r="L25" i="3" s="1"/>
  <c r="E25" i="3"/>
  <c r="M25" i="3" s="1"/>
  <c r="F25" i="3"/>
  <c r="T25" i="3"/>
  <c r="V25" i="3"/>
  <c r="U25" i="3"/>
  <c r="C26" i="3"/>
  <c r="K26" i="3" s="1"/>
  <c r="D26" i="3"/>
  <c r="L26" i="3" s="1"/>
  <c r="E26" i="3"/>
  <c r="F26" i="3"/>
  <c r="N26" i="3" s="1"/>
  <c r="T26" i="3"/>
  <c r="V26" i="3" s="1"/>
  <c r="U26" i="3"/>
  <c r="C27" i="3"/>
  <c r="K27" i="3" s="1"/>
  <c r="D27" i="3"/>
  <c r="L27" i="3"/>
  <c r="E27" i="3"/>
  <c r="M27" i="3" s="1"/>
  <c r="F27" i="3"/>
  <c r="N27" i="3"/>
  <c r="T27" i="3"/>
  <c r="V27" i="3" s="1"/>
  <c r="U27" i="3"/>
  <c r="C28" i="3"/>
  <c r="K28" i="3" s="1"/>
  <c r="D28" i="3"/>
  <c r="L28" i="3" s="1"/>
  <c r="E28" i="3"/>
  <c r="M28" i="3" s="1"/>
  <c r="F28" i="3"/>
  <c r="T28" i="3"/>
  <c r="V28" i="3" s="1"/>
  <c r="U28" i="3"/>
  <c r="C29" i="3"/>
  <c r="K29" i="3" s="1"/>
  <c r="D29" i="3"/>
  <c r="L29" i="3" s="1"/>
  <c r="E29" i="3"/>
  <c r="M29" i="3" s="1"/>
  <c r="F29" i="3"/>
  <c r="N29" i="3" s="1"/>
  <c r="T29" i="3"/>
  <c r="V29" i="3" s="1"/>
  <c r="U29" i="3"/>
  <c r="C30" i="3"/>
  <c r="K30" i="3" s="1"/>
  <c r="D30" i="3"/>
  <c r="L30" i="3" s="1"/>
  <c r="E30" i="3"/>
  <c r="F30" i="3"/>
  <c r="N30" i="3" s="1"/>
  <c r="T30" i="3"/>
  <c r="V30" i="3" s="1"/>
  <c r="U30" i="3"/>
  <c r="C31" i="3"/>
  <c r="K31" i="3"/>
  <c r="D31" i="3"/>
  <c r="L31" i="3" s="1"/>
  <c r="E31" i="3"/>
  <c r="M31" i="3" s="1"/>
  <c r="F31" i="3"/>
  <c r="G31" i="3" s="1"/>
  <c r="T31" i="3"/>
  <c r="V31" i="3" s="1"/>
  <c r="U31" i="3"/>
  <c r="C32" i="3"/>
  <c r="K32" i="3" s="1"/>
  <c r="D32" i="3"/>
  <c r="L32" i="3" s="1"/>
  <c r="E32" i="3"/>
  <c r="G32" i="3" s="1"/>
  <c r="F32" i="3"/>
  <c r="N32" i="3" s="1"/>
  <c r="T32" i="3"/>
  <c r="V32" i="3"/>
  <c r="U32" i="3"/>
  <c r="C33" i="3"/>
  <c r="K33" i="3" s="1"/>
  <c r="D33" i="3"/>
  <c r="L33" i="3" s="1"/>
  <c r="E33" i="3"/>
  <c r="M33" i="3" s="1"/>
  <c r="F33" i="3"/>
  <c r="N33" i="3" s="1"/>
  <c r="T33" i="3"/>
  <c r="V33" i="3" s="1"/>
  <c r="U33" i="3"/>
  <c r="C34" i="3"/>
  <c r="K34" i="3" s="1"/>
  <c r="D34" i="3"/>
  <c r="L34" i="3" s="1"/>
  <c r="E34" i="3"/>
  <c r="M34" i="3" s="1"/>
  <c r="F34" i="3"/>
  <c r="T34" i="3"/>
  <c r="V34" i="3" s="1"/>
  <c r="U34" i="3"/>
  <c r="C35" i="3"/>
  <c r="K35" i="3" s="1"/>
  <c r="D35" i="3"/>
  <c r="L35" i="3" s="1"/>
  <c r="E35" i="3"/>
  <c r="M35" i="3" s="1"/>
  <c r="F35" i="3"/>
  <c r="N35" i="3" s="1"/>
  <c r="T35" i="3"/>
  <c r="V35" i="3"/>
  <c r="U35" i="3"/>
  <c r="C36" i="3"/>
  <c r="K36" i="3" s="1"/>
  <c r="D36" i="3"/>
  <c r="L36" i="3" s="1"/>
  <c r="E36" i="3"/>
  <c r="M36" i="3" s="1"/>
  <c r="F36" i="3"/>
  <c r="N36" i="3" s="1"/>
  <c r="T36" i="3"/>
  <c r="V36" i="3" s="1"/>
  <c r="U36" i="3"/>
  <c r="C37" i="3"/>
  <c r="K37" i="3"/>
  <c r="D37" i="3"/>
  <c r="L37" i="3" s="1"/>
  <c r="E37" i="3"/>
  <c r="M37" i="3" s="1"/>
  <c r="F37" i="3"/>
  <c r="N37" i="3" s="1"/>
  <c r="T37" i="3"/>
  <c r="V37" i="3"/>
  <c r="U37" i="3"/>
  <c r="C38" i="3"/>
  <c r="K38" i="3" s="1"/>
  <c r="D38" i="3"/>
  <c r="L38" i="3" s="1"/>
  <c r="E38" i="3"/>
  <c r="F38" i="3"/>
  <c r="N38" i="3" s="1"/>
  <c r="T38" i="3"/>
  <c r="V38" i="3" s="1"/>
  <c r="U38" i="3"/>
  <c r="C39" i="3"/>
  <c r="K39" i="3" s="1"/>
  <c r="D39" i="3"/>
  <c r="L39" i="3" s="1"/>
  <c r="E39" i="3"/>
  <c r="M39" i="3" s="1"/>
  <c r="F39" i="3"/>
  <c r="N39" i="3" s="1"/>
  <c r="T39" i="3"/>
  <c r="V39" i="3" s="1"/>
  <c r="U39" i="3"/>
  <c r="C40" i="3"/>
  <c r="K40" i="3" s="1"/>
  <c r="D40" i="3"/>
  <c r="L40" i="3" s="1"/>
  <c r="E40" i="3"/>
  <c r="F40" i="3"/>
  <c r="T40" i="3"/>
  <c r="V40" i="3" s="1"/>
  <c r="U40" i="3"/>
  <c r="C41" i="3"/>
  <c r="K41" i="3" s="1"/>
  <c r="D41" i="3"/>
  <c r="L41" i="3" s="1"/>
  <c r="E41" i="3"/>
  <c r="M41" i="3" s="1"/>
  <c r="F41" i="3"/>
  <c r="N41" i="3" s="1"/>
  <c r="T41" i="3"/>
  <c r="V41" i="3" s="1"/>
  <c r="U41" i="3"/>
  <c r="C42" i="3"/>
  <c r="K42" i="3" s="1"/>
  <c r="D42" i="3"/>
  <c r="L42" i="3"/>
  <c r="E42" i="3"/>
  <c r="M42" i="3" s="1"/>
  <c r="F42" i="3"/>
  <c r="N42" i="3"/>
  <c r="T42" i="3"/>
  <c r="V42" i="3" s="1"/>
  <c r="U42" i="3"/>
  <c r="C43" i="3"/>
  <c r="K43" i="3" s="1"/>
  <c r="D43" i="3"/>
  <c r="L43" i="3" s="1"/>
  <c r="E43" i="3"/>
  <c r="M43" i="3" s="1"/>
  <c r="F43" i="3"/>
  <c r="N43" i="3" s="1"/>
  <c r="T43" i="3"/>
  <c r="V43" i="3" s="1"/>
  <c r="U43" i="3"/>
  <c r="C44" i="3"/>
  <c r="K44" i="3"/>
  <c r="D44" i="3"/>
  <c r="L44" i="3" s="1"/>
  <c r="E44" i="3"/>
  <c r="M44" i="3"/>
  <c r="F44" i="3"/>
  <c r="N44" i="3" s="1"/>
  <c r="T44" i="3"/>
  <c r="V44" i="3"/>
  <c r="U44" i="3"/>
  <c r="C45" i="3"/>
  <c r="K45" i="3" s="1"/>
  <c r="D45" i="3"/>
  <c r="L45" i="3" s="1"/>
  <c r="E45" i="3"/>
  <c r="M45" i="3" s="1"/>
  <c r="F45" i="3"/>
  <c r="N45" i="3" s="1"/>
  <c r="T45" i="3"/>
  <c r="V45" i="3" s="1"/>
  <c r="U45" i="3"/>
  <c r="T43" i="1"/>
  <c r="B44" i="1"/>
  <c r="C44" i="1"/>
  <c r="J12" i="2" s="1"/>
  <c r="D44" i="1"/>
  <c r="E44" i="1"/>
  <c r="F44" i="1"/>
  <c r="G44" i="1"/>
  <c r="H44" i="1"/>
  <c r="I44" i="1"/>
  <c r="J44" i="1"/>
  <c r="K44" i="1"/>
  <c r="B46" i="1"/>
  <c r="C46" i="1"/>
  <c r="D46" i="1"/>
  <c r="E46" i="1"/>
  <c r="F46" i="1"/>
  <c r="G46" i="1"/>
  <c r="H46" i="1"/>
  <c r="I46" i="1"/>
  <c r="J46" i="1"/>
  <c r="K46" i="1"/>
  <c r="L46" i="1"/>
  <c r="M46" i="1"/>
  <c r="W46" i="1"/>
  <c r="X46" i="1"/>
  <c r="Z46" i="1"/>
  <c r="AA46" i="1"/>
  <c r="AB46" i="1"/>
  <c r="H48" i="1"/>
  <c r="J13" i="2"/>
  <c r="J11" i="2"/>
  <c r="J16" i="2"/>
  <c r="J28" i="2"/>
  <c r="M19" i="3"/>
  <c r="V16" i="3"/>
  <c r="V15" i="3"/>
  <c r="G27" i="3"/>
  <c r="H27" i="14" s="1"/>
  <c r="M40" i="3"/>
  <c r="K4" i="16"/>
  <c r="C5" i="16"/>
  <c r="F4" i="16"/>
  <c r="C4" i="16"/>
  <c r="C4" i="14"/>
  <c r="F5" i="16"/>
  <c r="C5" i="19"/>
  <c r="C4" i="18"/>
  <c r="C4" i="19"/>
  <c r="K4" i="18"/>
  <c r="K4" i="19"/>
  <c r="M18" i="3"/>
  <c r="J31" i="2"/>
  <c r="P44" i="3"/>
  <c r="N34" i="3"/>
  <c r="M22" i="3"/>
  <c r="M30" i="3"/>
  <c r="P39" i="3" l="1"/>
  <c r="Q39" i="3" s="1"/>
  <c r="H39" i="3" s="1"/>
  <c r="I39" i="14" s="1"/>
  <c r="U68" i="4"/>
  <c r="V83" i="4"/>
  <c r="W83" i="4" s="1"/>
  <c r="AE332" i="4"/>
  <c r="G37" i="3"/>
  <c r="O37" i="3" s="1"/>
  <c r="R37" i="3" s="1"/>
  <c r="I37" i="3" s="1"/>
  <c r="J37" i="14" s="1"/>
  <c r="G43" i="3"/>
  <c r="O43" i="3" s="1"/>
  <c r="R43" i="3" s="1"/>
  <c r="I43" i="3" s="1"/>
  <c r="J43" i="14" s="1"/>
  <c r="G29" i="3"/>
  <c r="H29" i="14" s="1"/>
  <c r="P20" i="3"/>
  <c r="Q20" i="3" s="1"/>
  <c r="H20" i="3" s="1"/>
  <c r="I20" i="14" s="1"/>
  <c r="J335" i="4"/>
  <c r="Y260" i="4"/>
  <c r="T323" i="4"/>
  <c r="P43" i="3"/>
  <c r="Q43" i="3" s="1"/>
  <c r="H43" i="3" s="1"/>
  <c r="I43" i="14" s="1"/>
  <c r="P31" i="3"/>
  <c r="Q31" i="3" s="1"/>
  <c r="H31" i="3" s="1"/>
  <c r="I31" i="14" s="1"/>
  <c r="T46" i="1"/>
  <c r="G42" i="3"/>
  <c r="H42" i="14" s="1"/>
  <c r="P33" i="3"/>
  <c r="Q33" i="3" s="1"/>
  <c r="H33" i="3" s="1"/>
  <c r="I33" i="14" s="1"/>
  <c r="T182" i="4"/>
  <c r="G45" i="3"/>
  <c r="O45" i="3" s="1"/>
  <c r="P36" i="3"/>
  <c r="Q36" i="3" s="1"/>
  <c r="H36" i="3" s="1"/>
  <c r="I36" i="14" s="1"/>
  <c r="P35" i="3"/>
  <c r="Q35" i="3" s="1"/>
  <c r="H35" i="3" s="1"/>
  <c r="I35" i="14" s="1"/>
  <c r="G25" i="3"/>
  <c r="H25" i="14" s="1"/>
  <c r="U332" i="4"/>
  <c r="Y331" i="4"/>
  <c r="O329" i="4"/>
  <c r="O323" i="4"/>
  <c r="T327" i="4"/>
  <c r="Q44" i="3"/>
  <c r="H44" i="3" s="1"/>
  <c r="I44" i="14" s="1"/>
  <c r="J329" i="4"/>
  <c r="J344" i="4" s="1"/>
  <c r="J359" i="4" s="1"/>
  <c r="J374" i="4" s="1"/>
  <c r="K242" i="4"/>
  <c r="K257" i="4" s="1"/>
  <c r="U84" i="4"/>
  <c r="J18" i="2"/>
  <c r="J20" i="2"/>
  <c r="P37" i="3"/>
  <c r="Q37" i="3" s="1"/>
  <c r="H37" i="3" s="1"/>
  <c r="I37" i="14" s="1"/>
  <c r="G40" i="3"/>
  <c r="G19" i="3"/>
  <c r="AD324" i="4"/>
  <c r="AD339" i="4" s="1"/>
  <c r="AD354" i="4" s="1"/>
  <c r="AD369" i="4" s="1"/>
  <c r="T331" i="4"/>
  <c r="T346" i="4" s="1"/>
  <c r="T361" i="4" s="1"/>
  <c r="T376" i="4" s="1"/>
  <c r="P72" i="4"/>
  <c r="G26" i="3"/>
  <c r="H26" i="14" s="1"/>
  <c r="G23" i="3"/>
  <c r="H23" i="14" s="1"/>
  <c r="P18" i="3"/>
  <c r="Q18" i="3" s="1"/>
  <c r="H18" i="3" s="1"/>
  <c r="I18" i="14" s="1"/>
  <c r="J332" i="4"/>
  <c r="E331" i="4"/>
  <c r="K84" i="4"/>
  <c r="K24" i="4" s="1"/>
  <c r="J19" i="2"/>
  <c r="F4" i="18"/>
  <c r="F4" i="17"/>
  <c r="G34" i="3"/>
  <c r="O34" i="3" s="1"/>
  <c r="P34" i="3"/>
  <c r="Q34" i="3" s="1"/>
  <c r="H34" i="3" s="1"/>
  <c r="I34" i="14" s="1"/>
  <c r="P28" i="3"/>
  <c r="Q28" i="3" s="1"/>
  <c r="H28" i="3" s="1"/>
  <c r="I28" i="14" s="1"/>
  <c r="G28" i="3"/>
  <c r="H28" i="14" s="1"/>
  <c r="P29" i="3"/>
  <c r="Q29" i="3" s="1"/>
  <c r="H29" i="3" s="1"/>
  <c r="I29" i="14" s="1"/>
  <c r="P25" i="3"/>
  <c r="Q25" i="3" s="1"/>
  <c r="H25" i="3" s="1"/>
  <c r="I25" i="14" s="1"/>
  <c r="Q396" i="4"/>
  <c r="AA392" i="4"/>
  <c r="G396" i="4"/>
  <c r="H396" i="4" s="1"/>
  <c r="AA396" i="4"/>
  <c r="H22" i="3"/>
  <c r="I22" i="14" s="1"/>
  <c r="F332" i="4"/>
  <c r="F347" i="4" s="1"/>
  <c r="F362" i="4" s="1"/>
  <c r="F377" i="4" s="1"/>
  <c r="G392" i="4"/>
  <c r="K324" i="4"/>
  <c r="L384" i="4"/>
  <c r="L324" i="4" s="1"/>
  <c r="J346" i="4"/>
  <c r="Y257" i="4"/>
  <c r="Z317" i="4"/>
  <c r="P328" i="4"/>
  <c r="P343" i="4" s="1"/>
  <c r="P358" i="4" s="1"/>
  <c r="P373" i="4" s="1"/>
  <c r="G21" i="3"/>
  <c r="F5" i="18"/>
  <c r="T45" i="1"/>
  <c r="M26" i="3"/>
  <c r="P26" i="3" s="1"/>
  <c r="Q26" i="3" s="1"/>
  <c r="H26" i="3" s="1"/>
  <c r="I26" i="14" s="1"/>
  <c r="G16" i="3"/>
  <c r="H16" i="14" s="1"/>
  <c r="G44" i="3"/>
  <c r="G38" i="3"/>
  <c r="H38" i="14" s="1"/>
  <c r="P30" i="3"/>
  <c r="Q30" i="3" s="1"/>
  <c r="H30" i="3" s="1"/>
  <c r="I30" i="14" s="1"/>
  <c r="T49" i="3"/>
  <c r="P21" i="3"/>
  <c r="Q21" i="3" s="1"/>
  <c r="H21" i="3" s="1"/>
  <c r="I21" i="14" s="1"/>
  <c r="P19" i="3"/>
  <c r="Q19" i="3" s="1"/>
  <c r="H19" i="3" s="1"/>
  <c r="I19" i="14" s="1"/>
  <c r="AD333" i="4"/>
  <c r="AD348" i="4" s="1"/>
  <c r="AD363" i="4" s="1"/>
  <c r="AD378" i="4" s="1"/>
  <c r="AF392" i="4"/>
  <c r="AF332" i="4" s="1"/>
  <c r="L392" i="4"/>
  <c r="L332" i="4" s="1"/>
  <c r="K389" i="4"/>
  <c r="L389" i="4" s="1"/>
  <c r="M389" i="4" s="1"/>
  <c r="U388" i="4"/>
  <c r="V388" i="4" s="1"/>
  <c r="W388" i="4" s="1"/>
  <c r="O328" i="4"/>
  <c r="O343" i="4" s="1"/>
  <c r="O358" i="4" s="1"/>
  <c r="O373" i="4" s="1"/>
  <c r="AD327" i="4"/>
  <c r="J327" i="4"/>
  <c r="P385" i="4"/>
  <c r="P325" i="4" s="1"/>
  <c r="AE384" i="4"/>
  <c r="T338" i="4"/>
  <c r="J348" i="4"/>
  <c r="J363" i="4" s="1"/>
  <c r="J378" i="4" s="1"/>
  <c r="J347" i="4"/>
  <c r="J362" i="4" s="1"/>
  <c r="J377" i="4" s="1"/>
  <c r="P336" i="4"/>
  <c r="P351" i="4" s="1"/>
  <c r="P366" i="4" s="1"/>
  <c r="P381" i="4" s="1"/>
  <c r="T333" i="4"/>
  <c r="T348" i="4" s="1"/>
  <c r="T363" i="4" s="1"/>
  <c r="T378" i="4" s="1"/>
  <c r="P45" i="3"/>
  <c r="Q45" i="3" s="1"/>
  <c r="H45" i="3" s="1"/>
  <c r="I45" i="14" s="1"/>
  <c r="U48" i="3"/>
  <c r="J343" i="4"/>
  <c r="E261" i="4"/>
  <c r="F321" i="4"/>
  <c r="F261" i="4" s="1"/>
  <c r="F276" i="4" s="1"/>
  <c r="F291" i="4" s="1"/>
  <c r="F306" i="4" s="1"/>
  <c r="P309" i="4"/>
  <c r="G22" i="3"/>
  <c r="P40" i="3"/>
  <c r="Q40" i="3" s="1"/>
  <c r="H40" i="3" s="1"/>
  <c r="I40" i="14" s="1"/>
  <c r="G20" i="3"/>
  <c r="H20" i="14" s="1"/>
  <c r="P42" i="3"/>
  <c r="Q42" i="3" s="1"/>
  <c r="H42" i="3" s="1"/>
  <c r="I42" i="14" s="1"/>
  <c r="P27" i="3"/>
  <c r="Q27" i="3" s="1"/>
  <c r="H27" i="3" s="1"/>
  <c r="I27" i="14" s="1"/>
  <c r="P24" i="3"/>
  <c r="Q24" i="3" s="1"/>
  <c r="H24" i="3" s="1"/>
  <c r="I24" i="14" s="1"/>
  <c r="P15" i="3"/>
  <c r="Q15" i="3" s="1"/>
  <c r="H15" i="3" s="1"/>
  <c r="I15" i="14" s="1"/>
  <c r="Y336" i="4"/>
  <c r="E336" i="4"/>
  <c r="E351" i="4" s="1"/>
  <c r="E366" i="4" s="1"/>
  <c r="E381" i="4" s="1"/>
  <c r="Y332" i="4"/>
  <c r="E332" i="4"/>
  <c r="AD329" i="4"/>
  <c r="AD344" i="4" s="1"/>
  <c r="AD359" i="4" s="1"/>
  <c r="AD374" i="4" s="1"/>
  <c r="T329" i="4"/>
  <c r="T344" i="4" s="1"/>
  <c r="T359" i="4" s="1"/>
  <c r="T374" i="4" s="1"/>
  <c r="Z328" i="4"/>
  <c r="Z343" i="4" s="1"/>
  <c r="Z358" i="4" s="1"/>
  <c r="Z373" i="4" s="1"/>
  <c r="F328" i="4"/>
  <c r="J324" i="4"/>
  <c r="J339" i="4" s="1"/>
  <c r="J354" i="4" s="1"/>
  <c r="J369" i="4" s="1"/>
  <c r="AD351" i="4"/>
  <c r="AD366" i="4" s="1"/>
  <c r="AD381" i="4" s="1"/>
  <c r="J350" i="4"/>
  <c r="F343" i="4"/>
  <c r="F358" i="4" s="1"/>
  <c r="F373" i="4" s="1"/>
  <c r="Z339" i="4"/>
  <c r="Z354" i="4" s="1"/>
  <c r="Z369" i="4" s="1"/>
  <c r="AD346" i="4"/>
  <c r="AD328" i="4"/>
  <c r="AD343" i="4"/>
  <c r="T340" i="4"/>
  <c r="AD350" i="4"/>
  <c r="Y261" i="4"/>
  <c r="Z321" i="4"/>
  <c r="F339" i="4"/>
  <c r="F354" i="4" s="1"/>
  <c r="F369" i="4" s="1"/>
  <c r="H34" i="14"/>
  <c r="O29" i="3"/>
  <c r="G24" i="3"/>
  <c r="H24" i="14" s="1"/>
  <c r="P41" i="3"/>
  <c r="Q41" i="3" s="1"/>
  <c r="H41" i="3" s="1"/>
  <c r="I41" i="14" s="1"/>
  <c r="N40" i="3"/>
  <c r="G36" i="3"/>
  <c r="P23" i="3"/>
  <c r="Q23" i="3" s="1"/>
  <c r="H23" i="3" s="1"/>
  <c r="I23" i="14" s="1"/>
  <c r="Q16" i="3"/>
  <c r="H16" i="3" s="1"/>
  <c r="I16" i="14" s="1"/>
  <c r="G15" i="3"/>
  <c r="V396" i="4"/>
  <c r="AD332" i="4"/>
  <c r="AD347" i="4" s="1"/>
  <c r="AD362" i="4" s="1"/>
  <c r="AD377" i="4" s="1"/>
  <c r="V392" i="4"/>
  <c r="P392" i="4"/>
  <c r="F391" i="4"/>
  <c r="G391" i="4" s="1"/>
  <c r="H391" i="4" s="1"/>
  <c r="Z389" i="4"/>
  <c r="P389" i="4"/>
  <c r="P329" i="4" s="1"/>
  <c r="F389" i="4"/>
  <c r="AE388" i="4"/>
  <c r="K388" i="4"/>
  <c r="T342" i="4"/>
  <c r="AE385" i="4"/>
  <c r="U385" i="4"/>
  <c r="V385" i="4" s="1"/>
  <c r="W385" i="4" s="1"/>
  <c r="K385" i="4"/>
  <c r="L385" i="4" s="1"/>
  <c r="M385" i="4" s="1"/>
  <c r="AA384" i="4"/>
  <c r="U384" i="4"/>
  <c r="V384" i="4" s="1"/>
  <c r="W384" i="4" s="1"/>
  <c r="O324" i="4"/>
  <c r="O339" i="4" s="1"/>
  <c r="O354" i="4" s="1"/>
  <c r="O369" i="4" s="1"/>
  <c r="G384" i="4"/>
  <c r="J351" i="4"/>
  <c r="U336" i="4"/>
  <c r="U351" i="4" s="1"/>
  <c r="U366" i="4" s="1"/>
  <c r="U381" i="4" s="1"/>
  <c r="P332" i="4"/>
  <c r="AA313" i="4"/>
  <c r="AA328" i="4" s="1"/>
  <c r="AA343" i="4" s="1"/>
  <c r="AA358" i="4" s="1"/>
  <c r="AA373" i="4" s="1"/>
  <c r="Q313" i="4"/>
  <c r="G309" i="4"/>
  <c r="H309" i="4" s="1"/>
  <c r="AE72" i="4"/>
  <c r="AF87" i="4"/>
  <c r="AD58" i="4"/>
  <c r="AE88" i="4"/>
  <c r="AE28" i="4" s="1"/>
  <c r="J58" i="4"/>
  <c r="K88" i="4"/>
  <c r="U244" i="4"/>
  <c r="U184" i="4" s="1"/>
  <c r="T184" i="4"/>
  <c r="J184" i="4"/>
  <c r="P68" i="4"/>
  <c r="Q83" i="4"/>
  <c r="Q38" i="4" s="1"/>
  <c r="T73" i="4"/>
  <c r="U88" i="4"/>
  <c r="U28" i="4" s="1"/>
  <c r="L87" i="4"/>
  <c r="Y184" i="4"/>
  <c r="Y199" i="4" s="1"/>
  <c r="E184" i="4"/>
  <c r="E199" i="4" s="1"/>
  <c r="AD184" i="4"/>
  <c r="U72" i="4"/>
  <c r="V87" i="4"/>
  <c r="V57" i="4" s="1"/>
  <c r="Z88" i="4"/>
  <c r="Z28" i="4" s="1"/>
  <c r="F88" i="4"/>
  <c r="F73" i="4" s="1"/>
  <c r="Q87" i="4"/>
  <c r="E60" i="4"/>
  <c r="O73" i="4"/>
  <c r="AD54" i="4"/>
  <c r="Z53" i="4"/>
  <c r="F5" i="17"/>
  <c r="C5" i="17"/>
  <c r="H44" i="14"/>
  <c r="O44" i="3"/>
  <c r="R44" i="3" s="1"/>
  <c r="I44" i="3" s="1"/>
  <c r="J44" i="14" s="1"/>
  <c r="O38" i="3"/>
  <c r="H31" i="14"/>
  <c r="O31" i="3"/>
  <c r="H19" i="14"/>
  <c r="O19" i="3"/>
  <c r="O15" i="3"/>
  <c r="H15" i="14"/>
  <c r="O40" i="3"/>
  <c r="R40" i="3" s="1"/>
  <c r="I40" i="3" s="1"/>
  <c r="J40" i="14" s="1"/>
  <c r="H40" i="14"/>
  <c r="O32" i="3"/>
  <c r="H32" i="14"/>
  <c r="O28" i="3"/>
  <c r="H18" i="14"/>
  <c r="O18" i="3"/>
  <c r="R18" i="3" s="1"/>
  <c r="I18" i="3" s="1"/>
  <c r="J18" i="14" s="1"/>
  <c r="T48" i="3"/>
  <c r="G30" i="3"/>
  <c r="G41" i="3"/>
  <c r="G35" i="3"/>
  <c r="G39" i="3"/>
  <c r="O16" i="3"/>
  <c r="R16" i="3" s="1"/>
  <c r="I16" i="3" s="1"/>
  <c r="J16" i="14" s="1"/>
  <c r="O42" i="3"/>
  <c r="R42" i="3" s="1"/>
  <c r="I42" i="3" s="1"/>
  <c r="J42" i="14" s="1"/>
  <c r="O23" i="3"/>
  <c r="G33" i="3"/>
  <c r="H45" i="14"/>
  <c r="O27" i="3"/>
  <c r="M32" i="3"/>
  <c r="P32" i="3" s="1"/>
  <c r="Q32" i="3" s="1"/>
  <c r="H32" i="3" s="1"/>
  <c r="I32" i="14" s="1"/>
  <c r="G17" i="3"/>
  <c r="O20" i="3"/>
  <c r="R20" i="3" s="1"/>
  <c r="I20" i="3" s="1"/>
  <c r="J20" i="14" s="1"/>
  <c r="N28" i="3"/>
  <c r="N25" i="3"/>
  <c r="V23" i="3"/>
  <c r="V48" i="3" s="1"/>
  <c r="N19" i="3"/>
  <c r="N15" i="3"/>
  <c r="AG396" i="4"/>
  <c r="AB396" i="4"/>
  <c r="W396" i="4"/>
  <c r="R396" i="4"/>
  <c r="R336" i="4" s="1"/>
  <c r="M396" i="4"/>
  <c r="AE394" i="4"/>
  <c r="AF394" i="4" s="1"/>
  <c r="AG394" i="4" s="1"/>
  <c r="Z394" i="4"/>
  <c r="AA394" i="4" s="1"/>
  <c r="AB394" i="4" s="1"/>
  <c r="P394" i="4"/>
  <c r="Q394" i="4" s="1"/>
  <c r="R394" i="4" s="1"/>
  <c r="K394" i="4"/>
  <c r="L394" i="4" s="1"/>
  <c r="M394" i="4" s="1"/>
  <c r="F394" i="4"/>
  <c r="G394" i="4" s="1"/>
  <c r="H394" i="4" s="1"/>
  <c r="AF393" i="4"/>
  <c r="AG393" i="4" s="1"/>
  <c r="AA393" i="4"/>
  <c r="AB393" i="4" s="1"/>
  <c r="V393" i="4"/>
  <c r="Q393" i="4"/>
  <c r="L393" i="4"/>
  <c r="M393" i="4" s="1"/>
  <c r="G393" i="4"/>
  <c r="H393" i="4" s="1"/>
  <c r="AB392" i="4"/>
  <c r="W392" i="4"/>
  <c r="M392" i="4"/>
  <c r="H392" i="4"/>
  <c r="AE390" i="4"/>
  <c r="AF390" i="4" s="1"/>
  <c r="AG390" i="4" s="1"/>
  <c r="Z390" i="4"/>
  <c r="AA390" i="4" s="1"/>
  <c r="AB390" i="4" s="1"/>
  <c r="U390" i="4"/>
  <c r="V390" i="4" s="1"/>
  <c r="W390" i="4" s="1"/>
  <c r="P390" i="4"/>
  <c r="Q390" i="4" s="1"/>
  <c r="R390" i="4" s="1"/>
  <c r="K390" i="4"/>
  <c r="L390" i="4" s="1"/>
  <c r="M390" i="4" s="1"/>
  <c r="F390" i="4"/>
  <c r="G390" i="4" s="1"/>
  <c r="H390" i="4" s="1"/>
  <c r="AF389" i="4"/>
  <c r="AG389" i="4" s="1"/>
  <c r="V389" i="4"/>
  <c r="W389" i="4" s="1"/>
  <c r="Q389" i="4"/>
  <c r="G389" i="4"/>
  <c r="H389" i="4" s="1"/>
  <c r="AB388" i="4"/>
  <c r="R388" i="4"/>
  <c r="H388" i="4"/>
  <c r="Y327" i="4"/>
  <c r="Y342" i="4" s="1"/>
  <c r="Y357" i="4" s="1"/>
  <c r="Y372" i="4" s="1"/>
  <c r="E327" i="4"/>
  <c r="E342" i="4" s="1"/>
  <c r="E357" i="4" s="1"/>
  <c r="E372" i="4" s="1"/>
  <c r="AE386" i="4"/>
  <c r="AF386" i="4" s="1"/>
  <c r="AG386" i="4" s="1"/>
  <c r="Z386" i="4"/>
  <c r="AA386" i="4" s="1"/>
  <c r="AB386" i="4" s="1"/>
  <c r="U386" i="4"/>
  <c r="V386" i="4" s="1"/>
  <c r="W386" i="4" s="1"/>
  <c r="P386" i="4"/>
  <c r="Q386" i="4" s="1"/>
  <c r="R386" i="4" s="1"/>
  <c r="K386" i="4"/>
  <c r="L386" i="4" s="1"/>
  <c r="M386" i="4" s="1"/>
  <c r="F386" i="4"/>
  <c r="G386" i="4" s="1"/>
  <c r="H386" i="4" s="1"/>
  <c r="AF385" i="4"/>
  <c r="AG385" i="4" s="1"/>
  <c r="AA385" i="4"/>
  <c r="AB385" i="4" s="1"/>
  <c r="Q385" i="4"/>
  <c r="G385" i="4"/>
  <c r="H385" i="4" s="1"/>
  <c r="AB384" i="4"/>
  <c r="R384" i="4"/>
  <c r="M384" i="4"/>
  <c r="H384" i="4"/>
  <c r="Y323" i="4"/>
  <c r="Y338" i="4" s="1"/>
  <c r="Y353" i="4" s="1"/>
  <c r="Y368" i="4" s="1"/>
  <c r="E323" i="4"/>
  <c r="E338" i="4" s="1"/>
  <c r="E353" i="4" s="1"/>
  <c r="E368" i="4" s="1"/>
  <c r="J366" i="4"/>
  <c r="J381" i="4" s="1"/>
  <c r="AD365" i="4"/>
  <c r="AD380" i="4" s="1"/>
  <c r="J365" i="4"/>
  <c r="AD361" i="4"/>
  <c r="AD376" i="4" s="1"/>
  <c r="J361" i="4"/>
  <c r="AD358" i="4"/>
  <c r="AD373" i="4" s="1"/>
  <c r="J358" i="4"/>
  <c r="O348" i="4"/>
  <c r="AE347" i="4"/>
  <c r="O347" i="4"/>
  <c r="O362" i="4" s="1"/>
  <c r="O377" i="4" s="1"/>
  <c r="K347" i="4"/>
  <c r="O346" i="4"/>
  <c r="O344" i="4"/>
  <c r="O359" i="4" s="1"/>
  <c r="O374" i="4" s="1"/>
  <c r="K339" i="4"/>
  <c r="K354" i="4" s="1"/>
  <c r="K369" i="4" s="1"/>
  <c r="Q336" i="4"/>
  <c r="Y335" i="4"/>
  <c r="Y350" i="4" s="1"/>
  <c r="Y365" i="4" s="1"/>
  <c r="Y380" i="4" s="1"/>
  <c r="T335" i="4"/>
  <c r="T350" i="4" s="1"/>
  <c r="T365" i="4" s="1"/>
  <c r="T380" i="4" s="1"/>
  <c r="O335" i="4"/>
  <c r="O350" i="4" s="1"/>
  <c r="O365" i="4" s="1"/>
  <c r="O380" i="4" s="1"/>
  <c r="E335" i="4"/>
  <c r="E350" i="4" s="1"/>
  <c r="E365" i="4" s="1"/>
  <c r="E380" i="4" s="1"/>
  <c r="U333" i="4"/>
  <c r="U348" i="4" s="1"/>
  <c r="U363" i="4" s="1"/>
  <c r="U378" i="4" s="1"/>
  <c r="Y259" i="4"/>
  <c r="Z319" i="4"/>
  <c r="E259" i="4"/>
  <c r="E274" i="4" s="1"/>
  <c r="E289" i="4" s="1"/>
  <c r="E304" i="4" s="1"/>
  <c r="F319" i="4"/>
  <c r="Z333" i="4"/>
  <c r="Z348" i="4" s="1"/>
  <c r="Z363" i="4" s="1"/>
  <c r="Z378" i="4" s="1"/>
  <c r="AA318" i="4"/>
  <c r="R318" i="4"/>
  <c r="Q333" i="4"/>
  <c r="F333" i="4"/>
  <c r="G318" i="4"/>
  <c r="R317" i="4"/>
  <c r="Y255" i="4"/>
  <c r="Y270" i="4" s="1"/>
  <c r="Y285" i="4" s="1"/>
  <c r="Y300" i="4" s="1"/>
  <c r="Z315" i="4"/>
  <c r="Y330" i="4"/>
  <c r="Y345" i="4" s="1"/>
  <c r="Y360" i="4" s="1"/>
  <c r="Y375" i="4" s="1"/>
  <c r="E255" i="4"/>
  <c r="E270" i="4" s="1"/>
  <c r="E285" i="4" s="1"/>
  <c r="E300" i="4" s="1"/>
  <c r="F315" i="4"/>
  <c r="E330" i="4"/>
  <c r="E345" i="4" s="1"/>
  <c r="E360" i="4" s="1"/>
  <c r="E375" i="4" s="1"/>
  <c r="AA314" i="4"/>
  <c r="R314" i="4"/>
  <c r="F329" i="4"/>
  <c r="F344" i="4" s="1"/>
  <c r="F359" i="4" s="1"/>
  <c r="F374" i="4" s="1"/>
  <c r="G314" i="4"/>
  <c r="R313" i="4"/>
  <c r="Q328" i="4"/>
  <c r="Q343" i="4" s="1"/>
  <c r="Q358" i="4" s="1"/>
  <c r="Q373" i="4" s="1"/>
  <c r="Y251" i="4"/>
  <c r="Y266" i="4" s="1"/>
  <c r="Y281" i="4" s="1"/>
  <c r="Y296" i="4" s="1"/>
  <c r="Z311" i="4"/>
  <c r="Z251" i="4" s="1"/>
  <c r="Y326" i="4"/>
  <c r="Y341" i="4" s="1"/>
  <c r="Y356" i="4" s="1"/>
  <c r="Y371" i="4" s="1"/>
  <c r="E251" i="4"/>
  <c r="E266" i="4" s="1"/>
  <c r="E281" i="4" s="1"/>
  <c r="E296" i="4" s="1"/>
  <c r="F311" i="4"/>
  <c r="E326" i="4"/>
  <c r="E341" i="4" s="1"/>
  <c r="E356" i="4" s="1"/>
  <c r="E371" i="4" s="1"/>
  <c r="Z325" i="4"/>
  <c r="Z340" i="4" s="1"/>
  <c r="Z355" i="4" s="1"/>
  <c r="Z370" i="4" s="1"/>
  <c r="AA310" i="4"/>
  <c r="R310" i="4"/>
  <c r="Q325" i="4"/>
  <c r="Q340" i="4" s="1"/>
  <c r="F325" i="4"/>
  <c r="F340" i="4" s="1"/>
  <c r="F355" i="4" s="1"/>
  <c r="F370" i="4" s="1"/>
  <c r="G310" i="4"/>
  <c r="F348" i="4"/>
  <c r="F363" i="4" s="1"/>
  <c r="F378" i="4" s="1"/>
  <c r="AF336" i="4"/>
  <c r="AF351" i="4" s="1"/>
  <c r="AF366" i="4" s="1"/>
  <c r="AF381" i="4" s="1"/>
  <c r="L336" i="4"/>
  <c r="L351" i="4" s="1"/>
  <c r="L366" i="4" s="1"/>
  <c r="L381" i="4" s="1"/>
  <c r="V336" i="4"/>
  <c r="V351" i="4" s="1"/>
  <c r="V366" i="4" s="1"/>
  <c r="V381" i="4" s="1"/>
  <c r="W321" i="4"/>
  <c r="T259" i="4"/>
  <c r="T274" i="4" s="1"/>
  <c r="T289" i="4" s="1"/>
  <c r="T304" i="4" s="1"/>
  <c r="U319" i="4"/>
  <c r="V332" i="4"/>
  <c r="V347" i="4" s="1"/>
  <c r="V362" i="4" s="1"/>
  <c r="V377" i="4" s="1"/>
  <c r="W317" i="4"/>
  <c r="T255" i="4"/>
  <c r="T270" i="4" s="1"/>
  <c r="T285" i="4" s="1"/>
  <c r="T300" i="4" s="1"/>
  <c r="U315" i="4"/>
  <c r="V328" i="4"/>
  <c r="V343" i="4" s="1"/>
  <c r="V358" i="4" s="1"/>
  <c r="V373" i="4" s="1"/>
  <c r="W313" i="4"/>
  <c r="T251" i="4"/>
  <c r="T266" i="4" s="1"/>
  <c r="T281" i="4" s="1"/>
  <c r="T296" i="4" s="1"/>
  <c r="U311" i="4"/>
  <c r="V324" i="4"/>
  <c r="V339" i="4" s="1"/>
  <c r="V354" i="4" s="1"/>
  <c r="V369" i="4" s="1"/>
  <c r="W309" i="4"/>
  <c r="M38" i="3"/>
  <c r="P38" i="3" s="1"/>
  <c r="Q38" i="3" s="1"/>
  <c r="H38" i="3" s="1"/>
  <c r="I38" i="14" s="1"/>
  <c r="N18" i="3"/>
  <c r="N31" i="3"/>
  <c r="U49" i="3"/>
  <c r="Y325" i="4"/>
  <c r="Y340" i="4" s="1"/>
  <c r="Y355" i="4" s="1"/>
  <c r="Y370" i="4" s="1"/>
  <c r="E325" i="4"/>
  <c r="E340" i="4" s="1"/>
  <c r="E355" i="4" s="1"/>
  <c r="E370" i="4" s="1"/>
  <c r="U324" i="4"/>
  <c r="U339" i="4" s="1"/>
  <c r="U354" i="4" s="1"/>
  <c r="U369" i="4" s="1"/>
  <c r="T358" i="4"/>
  <c r="T373" i="4" s="1"/>
  <c r="T357" i="4"/>
  <c r="T372" i="4" s="1"/>
  <c r="T355" i="4"/>
  <c r="T370" i="4" s="1"/>
  <c r="T354" i="4"/>
  <c r="T369" i="4" s="1"/>
  <c r="T353" i="4"/>
  <c r="T368" i="4" s="1"/>
  <c r="Y351" i="4"/>
  <c r="Y366" i="4" s="1"/>
  <c r="Y381" i="4" s="1"/>
  <c r="Y349" i="4"/>
  <c r="Y364" i="4" s="1"/>
  <c r="Y379" i="4" s="1"/>
  <c r="E349" i="4"/>
  <c r="E364" i="4" s="1"/>
  <c r="E379" i="4" s="1"/>
  <c r="Y348" i="4"/>
  <c r="Y363" i="4" s="1"/>
  <c r="Y378" i="4" s="1"/>
  <c r="E348" i="4"/>
  <c r="E363" i="4" s="1"/>
  <c r="E378" i="4" s="1"/>
  <c r="Y347" i="4"/>
  <c r="Y362" i="4" s="1"/>
  <c r="Y377" i="4" s="1"/>
  <c r="U347" i="4"/>
  <c r="U362" i="4" s="1"/>
  <c r="U377" i="4" s="1"/>
  <c r="E347" i="4"/>
  <c r="E362" i="4" s="1"/>
  <c r="E377" i="4" s="1"/>
  <c r="Y346" i="4"/>
  <c r="Y361" i="4" s="1"/>
  <c r="Y376" i="4" s="1"/>
  <c r="E346" i="4"/>
  <c r="E361" i="4" s="1"/>
  <c r="E376" i="4" s="1"/>
  <c r="Y344" i="4"/>
  <c r="Y359" i="4" s="1"/>
  <c r="Y374" i="4" s="1"/>
  <c r="E344" i="4"/>
  <c r="E359" i="4" s="1"/>
  <c r="E374" i="4" s="1"/>
  <c r="P340" i="4"/>
  <c r="P355" i="4" s="1"/>
  <c r="P370" i="4" s="1"/>
  <c r="AE336" i="4"/>
  <c r="AE351" i="4" s="1"/>
  <c r="AE366" i="4" s="1"/>
  <c r="AE381" i="4" s="1"/>
  <c r="T336" i="4"/>
  <c r="T351" i="4" s="1"/>
  <c r="T366" i="4" s="1"/>
  <c r="T381" i="4" s="1"/>
  <c r="O336" i="4"/>
  <c r="O351" i="4" s="1"/>
  <c r="O366" i="4" s="1"/>
  <c r="O381" i="4" s="1"/>
  <c r="K336" i="4"/>
  <c r="K351" i="4" s="1"/>
  <c r="K366" i="4" s="1"/>
  <c r="K381" i="4" s="1"/>
  <c r="T334" i="4"/>
  <c r="T349" i="4" s="1"/>
  <c r="T364" i="4" s="1"/>
  <c r="T379" i="4" s="1"/>
  <c r="O334" i="4"/>
  <c r="O349" i="4" s="1"/>
  <c r="O364" i="4" s="1"/>
  <c r="O379" i="4" s="1"/>
  <c r="O259" i="4"/>
  <c r="O274" i="4" s="1"/>
  <c r="O289" i="4" s="1"/>
  <c r="O304" i="4" s="1"/>
  <c r="P319" i="4"/>
  <c r="AE333" i="4"/>
  <c r="AE348" i="4" s="1"/>
  <c r="AE363" i="4" s="1"/>
  <c r="AE378" i="4" s="1"/>
  <c r="AF318" i="4"/>
  <c r="W318" i="4"/>
  <c r="V333" i="4"/>
  <c r="K333" i="4"/>
  <c r="K348" i="4" s="1"/>
  <c r="K363" i="4" s="1"/>
  <c r="K378" i="4" s="1"/>
  <c r="L318" i="4"/>
  <c r="G332" i="4"/>
  <c r="G347" i="4" s="1"/>
  <c r="G362" i="4" s="1"/>
  <c r="G377" i="4" s="1"/>
  <c r="H317" i="4"/>
  <c r="O255" i="4"/>
  <c r="O270" i="4" s="1"/>
  <c r="O285" i="4" s="1"/>
  <c r="O300" i="4" s="1"/>
  <c r="O330" i="4"/>
  <c r="O345" i="4" s="1"/>
  <c r="O360" i="4" s="1"/>
  <c r="O375" i="4" s="1"/>
  <c r="P315" i="4"/>
  <c r="AE329" i="4"/>
  <c r="AE344" i="4" s="1"/>
  <c r="AE359" i="4" s="1"/>
  <c r="AE374" i="4" s="1"/>
  <c r="AF314" i="4"/>
  <c r="V314" i="4"/>
  <c r="U329" i="4"/>
  <c r="U344" i="4" s="1"/>
  <c r="U359" i="4" s="1"/>
  <c r="U374" i="4" s="1"/>
  <c r="L314" i="4"/>
  <c r="G328" i="4"/>
  <c r="G343" i="4" s="1"/>
  <c r="G358" i="4" s="1"/>
  <c r="G373" i="4" s="1"/>
  <c r="H313" i="4"/>
  <c r="O251" i="4"/>
  <c r="O266" i="4" s="1"/>
  <c r="O281" i="4" s="1"/>
  <c r="O296" i="4" s="1"/>
  <c r="O326" i="4"/>
  <c r="O341" i="4" s="1"/>
  <c r="O356" i="4" s="1"/>
  <c r="O371" i="4" s="1"/>
  <c r="P311" i="4"/>
  <c r="AE325" i="4"/>
  <c r="AE340" i="4" s="1"/>
  <c r="AE355" i="4" s="1"/>
  <c r="AE370" i="4" s="1"/>
  <c r="AF310" i="4"/>
  <c r="V310" i="4"/>
  <c r="L310" i="4"/>
  <c r="AA324" i="4"/>
  <c r="AA339" i="4" s="1"/>
  <c r="AA354" i="4" s="1"/>
  <c r="AA369" i="4" s="1"/>
  <c r="AB309" i="4"/>
  <c r="G324" i="4"/>
  <c r="G339" i="4" s="1"/>
  <c r="G354" i="4" s="1"/>
  <c r="G369" i="4" s="1"/>
  <c r="Y274" i="4"/>
  <c r="Y289" i="4" s="1"/>
  <c r="Y304" i="4" s="1"/>
  <c r="AE395" i="4"/>
  <c r="AF395" i="4" s="1"/>
  <c r="AG395" i="4" s="1"/>
  <c r="U395" i="4"/>
  <c r="V395" i="4" s="1"/>
  <c r="W395" i="4" s="1"/>
  <c r="P395" i="4"/>
  <c r="Q395" i="4" s="1"/>
  <c r="R395" i="4" s="1"/>
  <c r="AE391" i="4"/>
  <c r="AF391" i="4" s="1"/>
  <c r="AG391" i="4" s="1"/>
  <c r="Z391" i="4"/>
  <c r="AA391" i="4" s="1"/>
  <c r="AB391" i="4" s="1"/>
  <c r="U391" i="4"/>
  <c r="V391" i="4" s="1"/>
  <c r="W391" i="4" s="1"/>
  <c r="P391" i="4"/>
  <c r="Q391" i="4" s="1"/>
  <c r="R391" i="4" s="1"/>
  <c r="K391" i="4"/>
  <c r="L391" i="4" s="1"/>
  <c r="M391" i="4" s="1"/>
  <c r="Y328" i="4"/>
  <c r="Y343" i="4" s="1"/>
  <c r="Y358" i="4" s="1"/>
  <c r="Y373" i="4" s="1"/>
  <c r="E328" i="4"/>
  <c r="E343" i="4" s="1"/>
  <c r="E358" i="4" s="1"/>
  <c r="E373" i="4" s="1"/>
  <c r="AE387" i="4"/>
  <c r="AF387" i="4" s="1"/>
  <c r="AG387" i="4" s="1"/>
  <c r="Z387" i="4"/>
  <c r="AA387" i="4" s="1"/>
  <c r="AB387" i="4" s="1"/>
  <c r="U387" i="4"/>
  <c r="V387" i="4" s="1"/>
  <c r="W387" i="4" s="1"/>
  <c r="P387" i="4"/>
  <c r="Q387" i="4" s="1"/>
  <c r="R387" i="4" s="1"/>
  <c r="K387" i="4"/>
  <c r="L387" i="4" s="1"/>
  <c r="M387" i="4" s="1"/>
  <c r="F387" i="4"/>
  <c r="G387" i="4" s="1"/>
  <c r="H387" i="4" s="1"/>
  <c r="Y324" i="4"/>
  <c r="Y339" i="4" s="1"/>
  <c r="Y354" i="4" s="1"/>
  <c r="Y369" i="4" s="1"/>
  <c r="E324" i="4"/>
  <c r="E339" i="4" s="1"/>
  <c r="E354" i="4" s="1"/>
  <c r="E369" i="4" s="1"/>
  <c r="AE383" i="4"/>
  <c r="AF383" i="4" s="1"/>
  <c r="AG383" i="4" s="1"/>
  <c r="Z383" i="4"/>
  <c r="AA383" i="4" s="1"/>
  <c r="AB383" i="4" s="1"/>
  <c r="U383" i="4"/>
  <c r="V383" i="4" s="1"/>
  <c r="W383" i="4" s="1"/>
  <c r="P383" i="4"/>
  <c r="Q383" i="4" s="1"/>
  <c r="R383" i="4" s="1"/>
  <c r="K383" i="4"/>
  <c r="L383" i="4" s="1"/>
  <c r="M383" i="4" s="1"/>
  <c r="F383" i="4"/>
  <c r="G383" i="4" s="1"/>
  <c r="H383" i="4" s="1"/>
  <c r="J380" i="4"/>
  <c r="J376" i="4"/>
  <c r="J373" i="4"/>
  <c r="O363" i="4"/>
  <c r="O378" i="4" s="1"/>
  <c r="AE362" i="4"/>
  <c r="AE377" i="4" s="1"/>
  <c r="K362" i="4"/>
  <c r="K377" i="4" s="1"/>
  <c r="O361" i="4"/>
  <c r="O376" i="4" s="1"/>
  <c r="P348" i="4"/>
  <c r="P363" i="4" s="1"/>
  <c r="P378" i="4" s="1"/>
  <c r="T347" i="4"/>
  <c r="T362" i="4" s="1"/>
  <c r="T377" i="4" s="1"/>
  <c r="L347" i="4"/>
  <c r="L362" i="4" s="1"/>
  <c r="L377" i="4" s="1"/>
  <c r="P344" i="4"/>
  <c r="P359" i="4" s="1"/>
  <c r="P374" i="4" s="1"/>
  <c r="AD342" i="4"/>
  <c r="AD357" i="4" s="1"/>
  <c r="AD372" i="4" s="1"/>
  <c r="O342" i="4"/>
  <c r="O357" i="4" s="1"/>
  <c r="O372" i="4" s="1"/>
  <c r="J342" i="4"/>
  <c r="J357" i="4" s="1"/>
  <c r="J372" i="4" s="1"/>
  <c r="AD340" i="4"/>
  <c r="AD355" i="4" s="1"/>
  <c r="AD370" i="4" s="1"/>
  <c r="O340" i="4"/>
  <c r="O355" i="4" s="1"/>
  <c r="O370" i="4" s="1"/>
  <c r="J340" i="4"/>
  <c r="J355" i="4" s="1"/>
  <c r="J370" i="4" s="1"/>
  <c r="L339" i="4"/>
  <c r="L354" i="4" s="1"/>
  <c r="L369" i="4" s="1"/>
  <c r="AD338" i="4"/>
  <c r="AD353" i="4" s="1"/>
  <c r="AD368" i="4" s="1"/>
  <c r="O338" i="4"/>
  <c r="O353" i="4" s="1"/>
  <c r="O368" i="4" s="1"/>
  <c r="J338" i="4"/>
  <c r="J353" i="4" s="1"/>
  <c r="J368" i="4" s="1"/>
  <c r="T330" i="4"/>
  <c r="T345" i="4" s="1"/>
  <c r="T360" i="4" s="1"/>
  <c r="T375" i="4" s="1"/>
  <c r="T326" i="4"/>
  <c r="T341" i="4" s="1"/>
  <c r="T356" i="4" s="1"/>
  <c r="T371" i="4" s="1"/>
  <c r="AG321" i="4"/>
  <c r="M321" i="4"/>
  <c r="AD259" i="4"/>
  <c r="AD274" i="4" s="1"/>
  <c r="AD289" i="4" s="1"/>
  <c r="AD304" i="4" s="1"/>
  <c r="AD334" i="4"/>
  <c r="AD349" i="4" s="1"/>
  <c r="AD364" i="4" s="1"/>
  <c r="AD379" i="4" s="1"/>
  <c r="AE319" i="4"/>
  <c r="AE259" i="4" s="1"/>
  <c r="AE274" i="4" s="1"/>
  <c r="AE289" i="4" s="1"/>
  <c r="J259" i="4"/>
  <c r="J274" i="4" s="1"/>
  <c r="J289" i="4" s="1"/>
  <c r="J304" i="4" s="1"/>
  <c r="J334" i="4"/>
  <c r="J349" i="4" s="1"/>
  <c r="J364" i="4" s="1"/>
  <c r="J379" i="4" s="1"/>
  <c r="K319" i="4"/>
  <c r="AG317" i="4"/>
  <c r="M332" i="4"/>
  <c r="AD255" i="4"/>
  <c r="AD270" i="4" s="1"/>
  <c r="AD285" i="4" s="1"/>
  <c r="AD300" i="4" s="1"/>
  <c r="AD330" i="4"/>
  <c r="AD345" i="4" s="1"/>
  <c r="AD360" i="4" s="1"/>
  <c r="AD375" i="4" s="1"/>
  <c r="AE315" i="4"/>
  <c r="AE255" i="4" s="1"/>
  <c r="J255" i="4"/>
  <c r="J270" i="4" s="1"/>
  <c r="J285" i="4" s="1"/>
  <c r="J300" i="4" s="1"/>
  <c r="J330" i="4"/>
  <c r="J345" i="4" s="1"/>
  <c r="J360" i="4" s="1"/>
  <c r="J375" i="4" s="1"/>
  <c r="K315" i="4"/>
  <c r="AD251" i="4"/>
  <c r="AD266" i="4" s="1"/>
  <c r="AD281" i="4" s="1"/>
  <c r="AD296" i="4" s="1"/>
  <c r="AD326" i="4"/>
  <c r="AD341" i="4" s="1"/>
  <c r="AD356" i="4" s="1"/>
  <c r="AD371" i="4" s="1"/>
  <c r="AE311" i="4"/>
  <c r="J251" i="4"/>
  <c r="J266" i="4" s="1"/>
  <c r="J281" i="4" s="1"/>
  <c r="J296" i="4" s="1"/>
  <c r="J326" i="4"/>
  <c r="J341" i="4" s="1"/>
  <c r="J356" i="4" s="1"/>
  <c r="J371" i="4" s="1"/>
  <c r="K311" i="4"/>
  <c r="K251" i="4" s="1"/>
  <c r="AB245" i="4"/>
  <c r="V244" i="4"/>
  <c r="W241" i="4"/>
  <c r="AF236" i="4"/>
  <c r="AE251" i="4"/>
  <c r="AE266" i="4" s="1"/>
  <c r="AE281" i="4" s="1"/>
  <c r="AE296" i="4" s="1"/>
  <c r="L236" i="4"/>
  <c r="AD260" i="4"/>
  <c r="AD275" i="4" s="1"/>
  <c r="AD290" i="4" s="1"/>
  <c r="AD305" i="4" s="1"/>
  <c r="T260" i="4"/>
  <c r="T275" i="4" s="1"/>
  <c r="T290" i="4" s="1"/>
  <c r="T305" i="4" s="1"/>
  <c r="O260" i="4"/>
  <c r="O275" i="4" s="1"/>
  <c r="O290" i="4" s="1"/>
  <c r="O305" i="4" s="1"/>
  <c r="J260" i="4"/>
  <c r="J275" i="4" s="1"/>
  <c r="J290" i="4" s="1"/>
  <c r="J305" i="4" s="1"/>
  <c r="AD256" i="4"/>
  <c r="AD271" i="4" s="1"/>
  <c r="AD286" i="4" s="1"/>
  <c r="AD301" i="4" s="1"/>
  <c r="Y256" i="4"/>
  <c r="Y271" i="4" s="1"/>
  <c r="Y286" i="4" s="1"/>
  <c r="Y301" i="4" s="1"/>
  <c r="T256" i="4"/>
  <c r="T271" i="4" s="1"/>
  <c r="T286" i="4" s="1"/>
  <c r="T301" i="4" s="1"/>
  <c r="O256" i="4"/>
  <c r="O271" i="4" s="1"/>
  <c r="O286" i="4" s="1"/>
  <c r="O301" i="4" s="1"/>
  <c r="J256" i="4"/>
  <c r="J271" i="4" s="1"/>
  <c r="J286" i="4" s="1"/>
  <c r="J301" i="4" s="1"/>
  <c r="E256" i="4"/>
  <c r="E271" i="4" s="1"/>
  <c r="E286" i="4" s="1"/>
  <c r="E301" i="4" s="1"/>
  <c r="AD252" i="4"/>
  <c r="AD267" i="4" s="1"/>
  <c r="AD282" i="4" s="1"/>
  <c r="AD297" i="4" s="1"/>
  <c r="Y252" i="4"/>
  <c r="Y267" i="4" s="1"/>
  <c r="Y282" i="4" s="1"/>
  <c r="Y297" i="4" s="1"/>
  <c r="T252" i="4"/>
  <c r="T267" i="4" s="1"/>
  <c r="T282" i="4" s="1"/>
  <c r="T297" i="4" s="1"/>
  <c r="O252" i="4"/>
  <c r="O267" i="4" s="1"/>
  <c r="O282" i="4" s="1"/>
  <c r="O297" i="4" s="1"/>
  <c r="J252" i="4"/>
  <c r="J267" i="4" s="1"/>
  <c r="J282" i="4" s="1"/>
  <c r="J297" i="4" s="1"/>
  <c r="E252" i="4"/>
  <c r="E267" i="4" s="1"/>
  <c r="E282" i="4" s="1"/>
  <c r="E297" i="4" s="1"/>
  <c r="Y248" i="4"/>
  <c r="Y263" i="4" s="1"/>
  <c r="Y278" i="4" s="1"/>
  <c r="Y293" i="4" s="1"/>
  <c r="T248" i="4"/>
  <c r="T263" i="4" s="1"/>
  <c r="T278" i="4" s="1"/>
  <c r="T293" i="4" s="1"/>
  <c r="O248" i="4"/>
  <c r="O263" i="4" s="1"/>
  <c r="O278" i="4" s="1"/>
  <c r="O293" i="4" s="1"/>
  <c r="E248" i="4"/>
  <c r="E263" i="4" s="1"/>
  <c r="E278" i="4" s="1"/>
  <c r="E293" i="4" s="1"/>
  <c r="Y275" i="4"/>
  <c r="Y290" i="4" s="1"/>
  <c r="Y305" i="4" s="1"/>
  <c r="Y272" i="4"/>
  <c r="Y287" i="4" s="1"/>
  <c r="Y302" i="4" s="1"/>
  <c r="R245" i="4"/>
  <c r="H245" i="4"/>
  <c r="AD175" i="4"/>
  <c r="AD190" i="4" s="1"/>
  <c r="AD205" i="4" s="1"/>
  <c r="AD220" i="4" s="1"/>
  <c r="AE235" i="4"/>
  <c r="AD250" i="4"/>
  <c r="AD265" i="4" s="1"/>
  <c r="AD280" i="4" s="1"/>
  <c r="AD295" i="4" s="1"/>
  <c r="J175" i="4"/>
  <c r="J190" i="4" s="1"/>
  <c r="J205" i="4" s="1"/>
  <c r="J220" i="4" s="1"/>
  <c r="K235" i="4"/>
  <c r="J250" i="4"/>
  <c r="J265" i="4" s="1"/>
  <c r="J280" i="4" s="1"/>
  <c r="J295" i="4" s="1"/>
  <c r="AG233" i="4"/>
  <c r="W233" i="4"/>
  <c r="AE261" i="4"/>
  <c r="AE276" i="4" s="1"/>
  <c r="AE291" i="4" s="1"/>
  <c r="AE306" i="4" s="1"/>
  <c r="K261" i="4"/>
  <c r="K276" i="4" s="1"/>
  <c r="K291" i="4" s="1"/>
  <c r="K306" i="4" s="1"/>
  <c r="O254" i="4"/>
  <c r="O269" i="4" s="1"/>
  <c r="O284" i="4" s="1"/>
  <c r="O299" i="4" s="1"/>
  <c r="AE253" i="4"/>
  <c r="K253" i="4"/>
  <c r="Y276" i="4"/>
  <c r="Y291" i="4" s="1"/>
  <c r="Y306" i="4" s="1"/>
  <c r="E276" i="4"/>
  <c r="E291" i="4" s="1"/>
  <c r="E306" i="4" s="1"/>
  <c r="AD183" i="4"/>
  <c r="AD198" i="4" s="1"/>
  <c r="AD213" i="4" s="1"/>
  <c r="AD228" i="4" s="1"/>
  <c r="AE243" i="4"/>
  <c r="AD258" i="4"/>
  <c r="AD273" i="4" s="1"/>
  <c r="AD288" i="4" s="1"/>
  <c r="AD303" i="4" s="1"/>
  <c r="J183" i="4"/>
  <c r="J198" i="4" s="1"/>
  <c r="J213" i="4" s="1"/>
  <c r="J228" i="4" s="1"/>
  <c r="K243" i="4"/>
  <c r="J258" i="4"/>
  <c r="J273" i="4" s="1"/>
  <c r="J288" i="4" s="1"/>
  <c r="J303" i="4" s="1"/>
  <c r="AG241" i="4"/>
  <c r="K255" i="4"/>
  <c r="K270" i="4" s="1"/>
  <c r="H237" i="4"/>
  <c r="AD261" i="4"/>
  <c r="AD276" i="4" s="1"/>
  <c r="AD291" i="4" s="1"/>
  <c r="AD306" i="4" s="1"/>
  <c r="T261" i="4"/>
  <c r="T276" i="4" s="1"/>
  <c r="T291" i="4" s="1"/>
  <c r="T306" i="4" s="1"/>
  <c r="O261" i="4"/>
  <c r="O276" i="4" s="1"/>
  <c r="O291" i="4" s="1"/>
  <c r="O306" i="4" s="1"/>
  <c r="J261" i="4"/>
  <c r="J276" i="4" s="1"/>
  <c r="J291" i="4" s="1"/>
  <c r="J306" i="4" s="1"/>
  <c r="AE320" i="4"/>
  <c r="Z320" i="4"/>
  <c r="U320" i="4"/>
  <c r="P320" i="4"/>
  <c r="P260" i="4" s="1"/>
  <c r="K320" i="4"/>
  <c r="F320" i="4"/>
  <c r="AD257" i="4"/>
  <c r="AD272" i="4" s="1"/>
  <c r="AD287" i="4" s="1"/>
  <c r="AD302" i="4" s="1"/>
  <c r="T257" i="4"/>
  <c r="T272" i="4" s="1"/>
  <c r="T287" i="4" s="1"/>
  <c r="T302" i="4" s="1"/>
  <c r="O257" i="4"/>
  <c r="O272" i="4" s="1"/>
  <c r="O287" i="4" s="1"/>
  <c r="O302" i="4" s="1"/>
  <c r="J257" i="4"/>
  <c r="J272" i="4" s="1"/>
  <c r="J287" i="4" s="1"/>
  <c r="J302" i="4" s="1"/>
  <c r="E257" i="4"/>
  <c r="E272" i="4" s="1"/>
  <c r="E287" i="4" s="1"/>
  <c r="E302" i="4" s="1"/>
  <c r="AE316" i="4"/>
  <c r="Z316" i="4"/>
  <c r="U316" i="4"/>
  <c r="P316" i="4"/>
  <c r="K316" i="4"/>
  <c r="F316" i="4"/>
  <c r="AD253" i="4"/>
  <c r="AD268" i="4" s="1"/>
  <c r="AD283" i="4" s="1"/>
  <c r="AD298" i="4" s="1"/>
  <c r="Y253" i="4"/>
  <c r="Y268" i="4" s="1"/>
  <c r="Y283" i="4" s="1"/>
  <c r="Y298" i="4" s="1"/>
  <c r="T253" i="4"/>
  <c r="T268" i="4" s="1"/>
  <c r="T283" i="4" s="1"/>
  <c r="T298" i="4" s="1"/>
  <c r="O268" i="4"/>
  <c r="O283" i="4" s="1"/>
  <c r="O298" i="4" s="1"/>
  <c r="O253" i="4"/>
  <c r="J253" i="4"/>
  <c r="J268" i="4" s="1"/>
  <c r="J283" i="4" s="1"/>
  <c r="J298" i="4" s="1"/>
  <c r="E253" i="4"/>
  <c r="E268" i="4" s="1"/>
  <c r="E283" i="4" s="1"/>
  <c r="E298" i="4" s="1"/>
  <c r="AE312" i="4"/>
  <c r="Z312" i="4"/>
  <c r="U312" i="4"/>
  <c r="P312" i="4"/>
  <c r="P252" i="4" s="1"/>
  <c r="K312" i="4"/>
  <c r="F312" i="4"/>
  <c r="F252" i="4" s="1"/>
  <c r="AD249" i="4"/>
  <c r="AD264" i="4" s="1"/>
  <c r="AD279" i="4" s="1"/>
  <c r="AD294" i="4" s="1"/>
  <c r="Y249" i="4"/>
  <c r="Y264" i="4" s="1"/>
  <c r="Y279" i="4" s="1"/>
  <c r="Y294" i="4" s="1"/>
  <c r="T249" i="4"/>
  <c r="T264" i="4" s="1"/>
  <c r="T279" i="4" s="1"/>
  <c r="T294" i="4" s="1"/>
  <c r="O249" i="4"/>
  <c r="O264" i="4" s="1"/>
  <c r="O279" i="4" s="1"/>
  <c r="O294" i="4" s="1"/>
  <c r="J249" i="4"/>
  <c r="J264" i="4" s="1"/>
  <c r="J279" i="4" s="1"/>
  <c r="J294" i="4" s="1"/>
  <c r="E249" i="4"/>
  <c r="E264" i="4" s="1"/>
  <c r="E279" i="4" s="1"/>
  <c r="E294" i="4" s="1"/>
  <c r="AE308" i="4"/>
  <c r="Z308" i="4"/>
  <c r="U308" i="4"/>
  <c r="U248" i="4" s="1"/>
  <c r="U263" i="4" s="1"/>
  <c r="P308" i="4"/>
  <c r="P248" i="4" s="1"/>
  <c r="P263" i="4" s="1"/>
  <c r="K308" i="4"/>
  <c r="F308" i="4"/>
  <c r="E275" i="4"/>
  <c r="E290" i="4" s="1"/>
  <c r="E305" i="4" s="1"/>
  <c r="AF244" i="4"/>
  <c r="AA240" i="4"/>
  <c r="Z255" i="4"/>
  <c r="G240" i="4"/>
  <c r="F255" i="4"/>
  <c r="T179" i="4"/>
  <c r="T194" i="4" s="1"/>
  <c r="T209" i="4" s="1"/>
  <c r="T224" i="4" s="1"/>
  <c r="U239" i="4"/>
  <c r="T254" i="4"/>
  <c r="T269" i="4" s="1"/>
  <c r="T284" i="4" s="1"/>
  <c r="T299" i="4" s="1"/>
  <c r="AB237" i="4"/>
  <c r="R237" i="4"/>
  <c r="O250" i="4"/>
  <c r="AE249" i="4"/>
  <c r="AE264" i="4" s="1"/>
  <c r="AE279" i="4" s="1"/>
  <c r="AE294" i="4" s="1"/>
  <c r="K249" i="4"/>
  <c r="O258" i="4"/>
  <c r="O273" i="4" s="1"/>
  <c r="O288" i="4" s="1"/>
  <c r="O303" i="4" s="1"/>
  <c r="AE257" i="4"/>
  <c r="AE272" i="4" s="1"/>
  <c r="AE287" i="4" s="1"/>
  <c r="AE302" i="4" s="1"/>
  <c r="AF261" i="4"/>
  <c r="AF276" i="4" s="1"/>
  <c r="AF291" i="4" s="1"/>
  <c r="AF306" i="4" s="1"/>
  <c r="AG246" i="4"/>
  <c r="V246" i="4"/>
  <c r="U261" i="4"/>
  <c r="U276" i="4" s="1"/>
  <c r="U291" i="4" s="1"/>
  <c r="U306" i="4" s="1"/>
  <c r="L261" i="4"/>
  <c r="L276" i="4" s="1"/>
  <c r="L291" i="4" s="1"/>
  <c r="L306" i="4" s="1"/>
  <c r="M246" i="4"/>
  <c r="Z185" i="4"/>
  <c r="Z200" i="4" s="1"/>
  <c r="Z215" i="4" s="1"/>
  <c r="Z230" i="4" s="1"/>
  <c r="F185" i="4"/>
  <c r="F200" i="4" s="1"/>
  <c r="F215" i="4" s="1"/>
  <c r="F230" i="4" s="1"/>
  <c r="F260" i="4"/>
  <c r="Y183" i="4"/>
  <c r="Y198" i="4" s="1"/>
  <c r="Y213" i="4" s="1"/>
  <c r="Y228" i="4" s="1"/>
  <c r="Z243" i="4"/>
  <c r="Y258" i="4"/>
  <c r="Y273" i="4" s="1"/>
  <c r="Y288" i="4" s="1"/>
  <c r="Y303" i="4" s="1"/>
  <c r="E183" i="4"/>
  <c r="E198" i="4" s="1"/>
  <c r="E213" i="4" s="1"/>
  <c r="E228" i="4" s="1"/>
  <c r="F243" i="4"/>
  <c r="E258" i="4"/>
  <c r="E273" i="4" s="1"/>
  <c r="E288" i="4" s="1"/>
  <c r="E303" i="4" s="1"/>
  <c r="AA242" i="4"/>
  <c r="Q242" i="4"/>
  <c r="P257" i="4"/>
  <c r="P272" i="4" s="1"/>
  <c r="P287" i="4" s="1"/>
  <c r="P302" i="4" s="1"/>
  <c r="G242" i="4"/>
  <c r="F257" i="4"/>
  <c r="F272" i="4" s="1"/>
  <c r="F287" i="4" s="1"/>
  <c r="F302" i="4" s="1"/>
  <c r="U256" i="4"/>
  <c r="O179" i="4"/>
  <c r="O194" i="4" s="1"/>
  <c r="O209" i="4" s="1"/>
  <c r="O224" i="4" s="1"/>
  <c r="P239" i="4"/>
  <c r="AF238" i="4"/>
  <c r="AE268" i="4"/>
  <c r="AE283" i="4" s="1"/>
  <c r="AE298" i="4" s="1"/>
  <c r="V238" i="4"/>
  <c r="U253" i="4"/>
  <c r="U268" i="4" s="1"/>
  <c r="U283" i="4" s="1"/>
  <c r="U298" i="4" s="1"/>
  <c r="L238" i="4"/>
  <c r="K268" i="4"/>
  <c r="K283" i="4" s="1"/>
  <c r="K298" i="4" s="1"/>
  <c r="P177" i="4"/>
  <c r="P192" i="4" s="1"/>
  <c r="P207" i="4" s="1"/>
  <c r="P222" i="4" s="1"/>
  <c r="Y175" i="4"/>
  <c r="Y190" i="4" s="1"/>
  <c r="Y205" i="4" s="1"/>
  <c r="Y220" i="4" s="1"/>
  <c r="Z235" i="4"/>
  <c r="Y250" i="4"/>
  <c r="Y265" i="4" s="1"/>
  <c r="Y280" i="4" s="1"/>
  <c r="Y295" i="4" s="1"/>
  <c r="E175" i="4"/>
  <c r="E190" i="4" s="1"/>
  <c r="E205" i="4" s="1"/>
  <c r="E220" i="4" s="1"/>
  <c r="F235" i="4"/>
  <c r="E250" i="4"/>
  <c r="E265" i="4" s="1"/>
  <c r="E280" i="4" s="1"/>
  <c r="E295" i="4" s="1"/>
  <c r="AA234" i="4"/>
  <c r="Z249" i="4"/>
  <c r="Z264" i="4" s="1"/>
  <c r="Z279" i="4" s="1"/>
  <c r="Z294" i="4" s="1"/>
  <c r="Q234" i="4"/>
  <c r="P249" i="4"/>
  <c r="P264" i="4" s="1"/>
  <c r="P279" i="4" s="1"/>
  <c r="P294" i="4" s="1"/>
  <c r="G234" i="4"/>
  <c r="F249" i="4"/>
  <c r="F264" i="4" s="1"/>
  <c r="F279" i="4" s="1"/>
  <c r="F294" i="4" s="1"/>
  <c r="AG245" i="4"/>
  <c r="M245" i="4"/>
  <c r="T183" i="4"/>
  <c r="T198" i="4" s="1"/>
  <c r="T213" i="4" s="1"/>
  <c r="T228" i="4" s="1"/>
  <c r="U243" i="4"/>
  <c r="T258" i="4"/>
  <c r="T273" i="4" s="1"/>
  <c r="T288" i="4" s="1"/>
  <c r="T303" i="4" s="1"/>
  <c r="R241" i="4"/>
  <c r="H241" i="4"/>
  <c r="AF240" i="4"/>
  <c r="L240" i="4"/>
  <c r="AD179" i="4"/>
  <c r="AD194" i="4" s="1"/>
  <c r="AD209" i="4" s="1"/>
  <c r="AD224" i="4" s="1"/>
  <c r="AE239" i="4"/>
  <c r="AD254" i="4"/>
  <c r="AD269" i="4" s="1"/>
  <c r="AD284" i="4" s="1"/>
  <c r="AD299" i="4" s="1"/>
  <c r="J179" i="4"/>
  <c r="J194" i="4" s="1"/>
  <c r="J209" i="4" s="1"/>
  <c r="J224" i="4" s="1"/>
  <c r="K239" i="4"/>
  <c r="J254" i="4"/>
  <c r="J269" i="4" s="1"/>
  <c r="J284" i="4" s="1"/>
  <c r="J299" i="4" s="1"/>
  <c r="AG237" i="4"/>
  <c r="W237" i="4"/>
  <c r="AA236" i="4"/>
  <c r="G236" i="4"/>
  <c r="F251" i="4"/>
  <c r="T175" i="4"/>
  <c r="T190" i="4" s="1"/>
  <c r="T205" i="4" s="1"/>
  <c r="T220" i="4" s="1"/>
  <c r="U235" i="4"/>
  <c r="T250" i="4"/>
  <c r="T265" i="4" s="1"/>
  <c r="T280" i="4" s="1"/>
  <c r="T295" i="4" s="1"/>
  <c r="AB233" i="4"/>
  <c r="R233" i="4"/>
  <c r="H233" i="4"/>
  <c r="AA246" i="4"/>
  <c r="Z261" i="4"/>
  <c r="Z276" i="4" s="1"/>
  <c r="Z291" i="4" s="1"/>
  <c r="Z306" i="4" s="1"/>
  <c r="Q246" i="4"/>
  <c r="P261" i="4"/>
  <c r="P276" i="4" s="1"/>
  <c r="P291" i="4" s="1"/>
  <c r="P306" i="4" s="1"/>
  <c r="G246" i="4"/>
  <c r="O183" i="4"/>
  <c r="O198" i="4" s="1"/>
  <c r="O213" i="4" s="1"/>
  <c r="O228" i="4" s="1"/>
  <c r="P243" i="4"/>
  <c r="AF257" i="4"/>
  <c r="AF272" i="4" s="1"/>
  <c r="AF287" i="4" s="1"/>
  <c r="AF302" i="4" s="1"/>
  <c r="AG242" i="4"/>
  <c r="V242" i="4"/>
  <c r="U257" i="4"/>
  <c r="U272" i="4" s="1"/>
  <c r="U287" i="4" s="1"/>
  <c r="U302" i="4" s="1"/>
  <c r="P181" i="4"/>
  <c r="P196" i="4" s="1"/>
  <c r="P211" i="4" s="1"/>
  <c r="P226" i="4" s="1"/>
  <c r="P256" i="4"/>
  <c r="P271" i="4"/>
  <c r="F256" i="4"/>
  <c r="Y179" i="4"/>
  <c r="Y194" i="4" s="1"/>
  <c r="Y209" i="4" s="1"/>
  <c r="Y224" i="4" s="1"/>
  <c r="Z239" i="4"/>
  <c r="Y254" i="4"/>
  <c r="Y269" i="4" s="1"/>
  <c r="Y284" i="4" s="1"/>
  <c r="Y299" i="4" s="1"/>
  <c r="E179" i="4"/>
  <c r="E194" i="4" s="1"/>
  <c r="E209" i="4" s="1"/>
  <c r="E224" i="4" s="1"/>
  <c r="F239" i="4"/>
  <c r="E254" i="4"/>
  <c r="E269" i="4" s="1"/>
  <c r="E284" i="4" s="1"/>
  <c r="E299" i="4" s="1"/>
  <c r="AA238" i="4"/>
  <c r="Z253" i="4"/>
  <c r="Z268" i="4" s="1"/>
  <c r="Z283" i="4" s="1"/>
  <c r="Z298" i="4" s="1"/>
  <c r="Q238" i="4"/>
  <c r="P253" i="4"/>
  <c r="P268" i="4" s="1"/>
  <c r="P283" i="4" s="1"/>
  <c r="P298" i="4" s="1"/>
  <c r="G238" i="4"/>
  <c r="F253" i="4"/>
  <c r="F268" i="4" s="1"/>
  <c r="F283" i="4" s="1"/>
  <c r="F298" i="4" s="1"/>
  <c r="U252" i="4"/>
  <c r="U267" i="4" s="1"/>
  <c r="O175" i="4"/>
  <c r="O190" i="4"/>
  <c r="O205" i="4" s="1"/>
  <c r="O220" i="4" s="1"/>
  <c r="P235" i="4"/>
  <c r="O265" i="4"/>
  <c r="O280" i="4" s="1"/>
  <c r="O295" i="4" s="1"/>
  <c r="AF234" i="4"/>
  <c r="V234" i="4"/>
  <c r="U249" i="4"/>
  <c r="U264" i="4" s="1"/>
  <c r="U279" i="4" s="1"/>
  <c r="U294" i="4" s="1"/>
  <c r="L234" i="4"/>
  <c r="K264" i="4"/>
  <c r="K279" i="4" s="1"/>
  <c r="K294" i="4" s="1"/>
  <c r="P173" i="4"/>
  <c r="P188" i="4" s="1"/>
  <c r="P203" i="4" s="1"/>
  <c r="P218" i="4" s="1"/>
  <c r="AD248" i="4"/>
  <c r="AD263" i="4" s="1"/>
  <c r="AD278" i="4" s="1"/>
  <c r="AD293" i="4" s="1"/>
  <c r="J248" i="4"/>
  <c r="J263" i="4" s="1"/>
  <c r="J278" i="4" s="1"/>
  <c r="J293" i="4" s="1"/>
  <c r="AD216" i="4"/>
  <c r="AD201" i="4"/>
  <c r="Y186" i="4"/>
  <c r="Y201" i="4" s="1"/>
  <c r="Y216" i="4" s="1"/>
  <c r="Y231" i="4" s="1"/>
  <c r="T186" i="4"/>
  <c r="T201" i="4" s="1"/>
  <c r="T216" i="4" s="1"/>
  <c r="T231" i="4" s="1"/>
  <c r="O186" i="4"/>
  <c r="O201" i="4" s="1"/>
  <c r="O216" i="4" s="1"/>
  <c r="O231" i="4" s="1"/>
  <c r="J201" i="4"/>
  <c r="J216" i="4" s="1"/>
  <c r="J231" i="4" s="1"/>
  <c r="U245" i="4"/>
  <c r="AD197" i="4"/>
  <c r="AD212" i="4" s="1"/>
  <c r="AD227" i="4" s="1"/>
  <c r="T197" i="4"/>
  <c r="T212" i="4" s="1"/>
  <c r="T227" i="4" s="1"/>
  <c r="O182" i="4"/>
  <c r="O197" i="4" s="1"/>
  <c r="O212" i="4" s="1"/>
  <c r="O227" i="4" s="1"/>
  <c r="J197" i="4"/>
  <c r="J212" i="4" s="1"/>
  <c r="J227" i="4" s="1"/>
  <c r="E182" i="4"/>
  <c r="E197" i="4" s="1"/>
  <c r="E212" i="4" s="1"/>
  <c r="E227" i="4" s="1"/>
  <c r="Z241" i="4"/>
  <c r="K241" i="4"/>
  <c r="AD178" i="4"/>
  <c r="AD193" i="4" s="1"/>
  <c r="AD208" i="4" s="1"/>
  <c r="AD223" i="4" s="1"/>
  <c r="Y178" i="4"/>
  <c r="O178" i="4"/>
  <c r="O193" i="4" s="1"/>
  <c r="O208" i="4" s="1"/>
  <c r="O223" i="4" s="1"/>
  <c r="J178" i="4"/>
  <c r="J193" i="4"/>
  <c r="J208" i="4" s="1"/>
  <c r="J223" i="4" s="1"/>
  <c r="E178" i="4"/>
  <c r="E193" i="4" s="1"/>
  <c r="E208" i="4" s="1"/>
  <c r="E223" i="4" s="1"/>
  <c r="K237" i="4"/>
  <c r="AD174" i="4"/>
  <c r="AD189" i="4" s="1"/>
  <c r="AD204" i="4" s="1"/>
  <c r="AD219" i="4" s="1"/>
  <c r="Y174" i="4"/>
  <c r="O174" i="4"/>
  <c r="O189" i="4" s="1"/>
  <c r="O204" i="4" s="1"/>
  <c r="O219" i="4" s="1"/>
  <c r="J174" i="4"/>
  <c r="J189" i="4" s="1"/>
  <c r="J204" i="4" s="1"/>
  <c r="J219" i="4" s="1"/>
  <c r="E174" i="4"/>
  <c r="E189" i="4" s="1"/>
  <c r="E204" i="4" s="1"/>
  <c r="E219" i="4" s="1"/>
  <c r="K233" i="4"/>
  <c r="AD231" i="4"/>
  <c r="Y193" i="4"/>
  <c r="Y208" i="4" s="1"/>
  <c r="Y223" i="4" s="1"/>
  <c r="Y189" i="4"/>
  <c r="Y204" i="4" s="1"/>
  <c r="Y219" i="4" s="1"/>
  <c r="T178" i="4"/>
  <c r="T193" i="4" s="1"/>
  <c r="T208" i="4" s="1"/>
  <c r="T223" i="4" s="1"/>
  <c r="T174" i="4"/>
  <c r="T189" i="4" s="1"/>
  <c r="T204" i="4" s="1"/>
  <c r="T219" i="4" s="1"/>
  <c r="P110" i="4"/>
  <c r="P125" i="4" s="1"/>
  <c r="P140" i="4" s="1"/>
  <c r="P155" i="4" s="1"/>
  <c r="Q170" i="4"/>
  <c r="P185" i="4"/>
  <c r="P200" i="4" s="1"/>
  <c r="P215" i="4" s="1"/>
  <c r="P230" i="4" s="1"/>
  <c r="AE184" i="4"/>
  <c r="AE199" i="4" s="1"/>
  <c r="AE214" i="4" s="1"/>
  <c r="AE229" i="4" s="1"/>
  <c r="AF169" i="4"/>
  <c r="L169" i="4"/>
  <c r="Z106" i="4"/>
  <c r="Z121" i="4" s="1"/>
  <c r="Z136" i="4" s="1"/>
  <c r="Z151" i="4" s="1"/>
  <c r="AA166" i="4"/>
  <c r="F106" i="4"/>
  <c r="F121" i="4" s="1"/>
  <c r="F136" i="4" s="1"/>
  <c r="F151" i="4" s="1"/>
  <c r="G166" i="4"/>
  <c r="F181" i="4"/>
  <c r="F196" i="4"/>
  <c r="F211" i="4" s="1"/>
  <c r="F226" i="4" s="1"/>
  <c r="V165" i="4"/>
  <c r="P102" i="4"/>
  <c r="P117" i="4" s="1"/>
  <c r="P132" i="4" s="1"/>
  <c r="P147" i="4" s="1"/>
  <c r="Q162" i="4"/>
  <c r="AE101" i="4"/>
  <c r="AE116" i="4" s="1"/>
  <c r="AE131" i="4" s="1"/>
  <c r="AE146" i="4" s="1"/>
  <c r="AE176" i="4"/>
  <c r="AF161" i="4"/>
  <c r="AE191" i="4"/>
  <c r="AE206" i="4" s="1"/>
  <c r="AE221" i="4" s="1"/>
  <c r="K101" i="4"/>
  <c r="K116" i="4" s="1"/>
  <c r="K131" i="4" s="1"/>
  <c r="K146" i="4" s="1"/>
  <c r="K176" i="4"/>
  <c r="K191" i="4" s="1"/>
  <c r="K206" i="4" s="1"/>
  <c r="K221" i="4" s="1"/>
  <c r="L161" i="4"/>
  <c r="F98" i="4"/>
  <c r="F113" i="4" s="1"/>
  <c r="F128" i="4" s="1"/>
  <c r="F143" i="4" s="1"/>
  <c r="G158" i="4"/>
  <c r="F173" i="4"/>
  <c r="F188" i="4" s="1"/>
  <c r="F203" i="4" s="1"/>
  <c r="F218" i="4" s="1"/>
  <c r="AD185" i="4"/>
  <c r="AD200" i="4" s="1"/>
  <c r="AD215" i="4" s="1"/>
  <c r="AD230" i="4" s="1"/>
  <c r="Y185" i="4"/>
  <c r="Y200" i="4" s="1"/>
  <c r="Y215" i="4" s="1"/>
  <c r="Y230" i="4" s="1"/>
  <c r="T185" i="4"/>
  <c r="T200" i="4" s="1"/>
  <c r="T215" i="4" s="1"/>
  <c r="T230" i="4" s="1"/>
  <c r="O185" i="4"/>
  <c r="O200" i="4" s="1"/>
  <c r="O215" i="4" s="1"/>
  <c r="O230" i="4" s="1"/>
  <c r="J185" i="4"/>
  <c r="J200" i="4" s="1"/>
  <c r="J215" i="4" s="1"/>
  <c r="J230" i="4" s="1"/>
  <c r="E185" i="4"/>
  <c r="E200" i="4" s="1"/>
  <c r="E215" i="4" s="1"/>
  <c r="E230" i="4" s="1"/>
  <c r="Z244" i="4"/>
  <c r="P244" i="4"/>
  <c r="K244" i="4"/>
  <c r="F244" i="4"/>
  <c r="AD181" i="4"/>
  <c r="AD196" i="4" s="1"/>
  <c r="AD211" i="4" s="1"/>
  <c r="AD226" i="4" s="1"/>
  <c r="Y181" i="4"/>
  <c r="Y196" i="4" s="1"/>
  <c r="Y211" i="4" s="1"/>
  <c r="Y226" i="4" s="1"/>
  <c r="T181" i="4"/>
  <c r="T196" i="4" s="1"/>
  <c r="T211" i="4" s="1"/>
  <c r="T226" i="4" s="1"/>
  <c r="O181" i="4"/>
  <c r="O196" i="4" s="1"/>
  <c r="O211" i="4" s="1"/>
  <c r="O226" i="4" s="1"/>
  <c r="J181" i="4"/>
  <c r="J196" i="4" s="1"/>
  <c r="J211" i="4" s="1"/>
  <c r="J226" i="4" s="1"/>
  <c r="E181" i="4"/>
  <c r="E196" i="4" s="1"/>
  <c r="E211" i="4" s="1"/>
  <c r="E226" i="4" s="1"/>
  <c r="U240" i="4"/>
  <c r="U180" i="4" s="1"/>
  <c r="P240" i="4"/>
  <c r="AD177" i="4"/>
  <c r="AD192" i="4" s="1"/>
  <c r="AD207" i="4" s="1"/>
  <c r="AD222" i="4" s="1"/>
  <c r="Y177" i="4"/>
  <c r="T177" i="4"/>
  <c r="T192" i="4" s="1"/>
  <c r="T207" i="4" s="1"/>
  <c r="T222" i="4" s="1"/>
  <c r="O177" i="4"/>
  <c r="O192" i="4"/>
  <c r="O207" i="4" s="1"/>
  <c r="O222" i="4" s="1"/>
  <c r="J177" i="4"/>
  <c r="J192" i="4" s="1"/>
  <c r="J207" i="4" s="1"/>
  <c r="J222" i="4" s="1"/>
  <c r="E177" i="4"/>
  <c r="E192" i="4" s="1"/>
  <c r="E207" i="4" s="1"/>
  <c r="E222" i="4" s="1"/>
  <c r="U236" i="4"/>
  <c r="P236" i="4"/>
  <c r="AD173" i="4"/>
  <c r="AD188" i="4" s="1"/>
  <c r="AD203" i="4" s="1"/>
  <c r="AD218" i="4" s="1"/>
  <c r="Y173" i="4"/>
  <c r="Y188" i="4" s="1"/>
  <c r="Y203" i="4" s="1"/>
  <c r="Y218" i="4" s="1"/>
  <c r="T173" i="4"/>
  <c r="T188" i="4" s="1"/>
  <c r="T203" i="4" s="1"/>
  <c r="T218" i="4" s="1"/>
  <c r="O173" i="4"/>
  <c r="O188" i="4" s="1"/>
  <c r="O203" i="4" s="1"/>
  <c r="O218" i="4" s="1"/>
  <c r="J173" i="4"/>
  <c r="J188" i="4" s="1"/>
  <c r="J203" i="4" s="1"/>
  <c r="J218" i="4" s="1"/>
  <c r="E173" i="4"/>
  <c r="E186" i="4"/>
  <c r="E201" i="4" s="1"/>
  <c r="E216" i="4" s="1"/>
  <c r="E231" i="4" s="1"/>
  <c r="Y182" i="4"/>
  <c r="Y197" i="4" s="1"/>
  <c r="Y212" i="4" s="1"/>
  <c r="Y227" i="4" s="1"/>
  <c r="AD199" i="4"/>
  <c r="AD214" i="4" s="1"/>
  <c r="AD229" i="4" s="1"/>
  <c r="Y214" i="4"/>
  <c r="Y229" i="4" s="1"/>
  <c r="T199" i="4"/>
  <c r="T214" i="4" s="1"/>
  <c r="T229" i="4" s="1"/>
  <c r="J214" i="4"/>
  <c r="J229" i="4" s="1"/>
  <c r="J199" i="4"/>
  <c r="E214" i="4"/>
  <c r="E229" i="4" s="1"/>
  <c r="AD180" i="4"/>
  <c r="AD195" i="4" s="1"/>
  <c r="AD210" i="4" s="1"/>
  <c r="AD225" i="4" s="1"/>
  <c r="Y180" i="4"/>
  <c r="Y195" i="4" s="1"/>
  <c r="Y210" i="4" s="1"/>
  <c r="Y225" i="4" s="1"/>
  <c r="O180" i="4"/>
  <c r="O195" i="4"/>
  <c r="O210" i="4" s="1"/>
  <c r="O225" i="4" s="1"/>
  <c r="J180" i="4"/>
  <c r="J195" i="4" s="1"/>
  <c r="J210" i="4" s="1"/>
  <c r="J225" i="4" s="1"/>
  <c r="E180" i="4"/>
  <c r="E195" i="4" s="1"/>
  <c r="E210" i="4" s="1"/>
  <c r="E225" i="4" s="1"/>
  <c r="AD176" i="4"/>
  <c r="AD191" i="4"/>
  <c r="AD206" i="4" s="1"/>
  <c r="AD221" i="4" s="1"/>
  <c r="Y176" i="4"/>
  <c r="Y191" i="4" s="1"/>
  <c r="Y206" i="4" s="1"/>
  <c r="Y221" i="4" s="1"/>
  <c r="O176" i="4"/>
  <c r="O191" i="4" s="1"/>
  <c r="O206" i="4" s="1"/>
  <c r="O221" i="4" s="1"/>
  <c r="J176" i="4"/>
  <c r="J191" i="4" s="1"/>
  <c r="J206" i="4" s="1"/>
  <c r="J221" i="4" s="1"/>
  <c r="E176" i="4"/>
  <c r="E191" i="4" s="1"/>
  <c r="E206" i="4" s="1"/>
  <c r="E221" i="4" s="1"/>
  <c r="Y192" i="4"/>
  <c r="Y207" i="4" s="1"/>
  <c r="Y222" i="4" s="1"/>
  <c r="E188" i="4"/>
  <c r="E203" i="4" s="1"/>
  <c r="E218" i="4" s="1"/>
  <c r="T180" i="4"/>
  <c r="T195" i="4" s="1"/>
  <c r="T210" i="4" s="1"/>
  <c r="T225" i="4" s="1"/>
  <c r="T176" i="4"/>
  <c r="T191" i="4" s="1"/>
  <c r="T206" i="4" s="1"/>
  <c r="T221" i="4" s="1"/>
  <c r="AB164" i="4"/>
  <c r="R164" i="4"/>
  <c r="H164" i="4"/>
  <c r="P101" i="4"/>
  <c r="P116" i="4" s="1"/>
  <c r="P131" i="4" s="1"/>
  <c r="P146" i="4" s="1"/>
  <c r="Q161" i="4"/>
  <c r="W160" i="4"/>
  <c r="AE98" i="4"/>
  <c r="AE113" i="4" s="1"/>
  <c r="AE128" i="4" s="1"/>
  <c r="AE143" i="4" s="1"/>
  <c r="AF158" i="4"/>
  <c r="AE173" i="4"/>
  <c r="AE188" i="4" s="1"/>
  <c r="AE203" i="4" s="1"/>
  <c r="AE218" i="4" s="1"/>
  <c r="K98" i="4"/>
  <c r="K113" i="4" s="1"/>
  <c r="K128" i="4" s="1"/>
  <c r="K143" i="4" s="1"/>
  <c r="L158" i="4"/>
  <c r="K173" i="4"/>
  <c r="AB168" i="4"/>
  <c r="H168" i="4"/>
  <c r="P105" i="4"/>
  <c r="P120" i="4" s="1"/>
  <c r="P135" i="4" s="1"/>
  <c r="P150" i="4" s="1"/>
  <c r="Q165" i="4"/>
  <c r="Q105" i="4" s="1"/>
  <c r="W164" i="4"/>
  <c r="AB160" i="4"/>
  <c r="R160" i="4"/>
  <c r="H160" i="4"/>
  <c r="P180" i="4"/>
  <c r="Z110" i="4"/>
  <c r="Z125" i="4" s="1"/>
  <c r="Z140" i="4" s="1"/>
  <c r="Z155" i="4" s="1"/>
  <c r="AA170" i="4"/>
  <c r="F110" i="4"/>
  <c r="F125" i="4" s="1"/>
  <c r="F140" i="4" s="1"/>
  <c r="F155" i="4" s="1"/>
  <c r="G170" i="4"/>
  <c r="P106" i="4"/>
  <c r="P121" i="4" s="1"/>
  <c r="P136" i="4" s="1"/>
  <c r="P151" i="4" s="1"/>
  <c r="Q166" i="4"/>
  <c r="AE180" i="4"/>
  <c r="AE195" i="4" s="1"/>
  <c r="AE210" i="4" s="1"/>
  <c r="AE225" i="4" s="1"/>
  <c r="AF165" i="4"/>
  <c r="K105" i="4"/>
  <c r="K120" i="4" s="1"/>
  <c r="K135" i="4" s="1"/>
  <c r="K150" i="4" s="1"/>
  <c r="K180" i="4"/>
  <c r="K195" i="4" s="1"/>
  <c r="K210" i="4" s="1"/>
  <c r="K225" i="4" s="1"/>
  <c r="L165" i="4"/>
  <c r="Z102" i="4"/>
  <c r="Z117" i="4" s="1"/>
  <c r="Z132" i="4" s="1"/>
  <c r="Z147" i="4" s="1"/>
  <c r="AA162" i="4"/>
  <c r="Z177" i="4"/>
  <c r="Z192" i="4" s="1"/>
  <c r="Z207" i="4" s="1"/>
  <c r="Z222" i="4" s="1"/>
  <c r="F102" i="4"/>
  <c r="F117" i="4" s="1"/>
  <c r="F132" i="4" s="1"/>
  <c r="F147" i="4" s="1"/>
  <c r="G162" i="4"/>
  <c r="F177" i="4"/>
  <c r="F192" i="4" s="1"/>
  <c r="F207" i="4" s="1"/>
  <c r="F222" i="4" s="1"/>
  <c r="U101" i="4"/>
  <c r="U116" i="4" s="1"/>
  <c r="U131" i="4" s="1"/>
  <c r="U146" i="4" s="1"/>
  <c r="U176" i="4"/>
  <c r="V161" i="4"/>
  <c r="P98" i="4"/>
  <c r="P113" i="4" s="1"/>
  <c r="P128" i="4" s="1"/>
  <c r="P143" i="4" s="1"/>
  <c r="Q158" i="4"/>
  <c r="AD111" i="4"/>
  <c r="AD126" i="4" s="1"/>
  <c r="AD141" i="4" s="1"/>
  <c r="AD156" i="4" s="1"/>
  <c r="Y111" i="4"/>
  <c r="Y126" i="4" s="1"/>
  <c r="Y141" i="4" s="1"/>
  <c r="Y156" i="4" s="1"/>
  <c r="T111" i="4"/>
  <c r="T126" i="4" s="1"/>
  <c r="T141" i="4" s="1"/>
  <c r="T156" i="4" s="1"/>
  <c r="O111" i="4"/>
  <c r="O126" i="4" s="1"/>
  <c r="O141" i="4" s="1"/>
  <c r="O156" i="4" s="1"/>
  <c r="J111" i="4"/>
  <c r="J126" i="4" s="1"/>
  <c r="J141" i="4" s="1"/>
  <c r="J156" i="4" s="1"/>
  <c r="E111" i="4"/>
  <c r="E126" i="4" s="1"/>
  <c r="E141" i="4" s="1"/>
  <c r="E156" i="4" s="1"/>
  <c r="AE170" i="4"/>
  <c r="U170" i="4"/>
  <c r="K170" i="4"/>
  <c r="AD107" i="4"/>
  <c r="AD122" i="4" s="1"/>
  <c r="AD137" i="4" s="1"/>
  <c r="AD152" i="4" s="1"/>
  <c r="Y107" i="4"/>
  <c r="Y122" i="4" s="1"/>
  <c r="Y137" i="4" s="1"/>
  <c r="Y152" i="4" s="1"/>
  <c r="T107" i="4"/>
  <c r="T122" i="4" s="1"/>
  <c r="T137" i="4" s="1"/>
  <c r="T152" i="4" s="1"/>
  <c r="O107" i="4"/>
  <c r="O122" i="4" s="1"/>
  <c r="O137" i="4" s="1"/>
  <c r="O152" i="4" s="1"/>
  <c r="J107" i="4"/>
  <c r="J122" i="4" s="1"/>
  <c r="J137" i="4" s="1"/>
  <c r="J152" i="4" s="1"/>
  <c r="E107" i="4"/>
  <c r="E122" i="4" s="1"/>
  <c r="E137" i="4" s="1"/>
  <c r="E152" i="4" s="1"/>
  <c r="AE166" i="4"/>
  <c r="U166" i="4"/>
  <c r="K166" i="4"/>
  <c r="AD103" i="4"/>
  <c r="AD118" i="4" s="1"/>
  <c r="AD133" i="4" s="1"/>
  <c r="AD148" i="4" s="1"/>
  <c r="Y103" i="4"/>
  <c r="Y118" i="4"/>
  <c r="Y133" i="4" s="1"/>
  <c r="Y148" i="4" s="1"/>
  <c r="T103" i="4"/>
  <c r="T118" i="4" s="1"/>
  <c r="T133" i="4" s="1"/>
  <c r="T148" i="4" s="1"/>
  <c r="O103" i="4"/>
  <c r="O118" i="4" s="1"/>
  <c r="O133" i="4" s="1"/>
  <c r="O148" i="4" s="1"/>
  <c r="J103" i="4"/>
  <c r="J118" i="4" s="1"/>
  <c r="J133" i="4" s="1"/>
  <c r="J148" i="4" s="1"/>
  <c r="E103" i="4"/>
  <c r="E118" i="4" s="1"/>
  <c r="E133" i="4" s="1"/>
  <c r="E148" i="4" s="1"/>
  <c r="AE162" i="4"/>
  <c r="U162" i="4"/>
  <c r="K162" i="4"/>
  <c r="AD99" i="4"/>
  <c r="AD114" i="4" s="1"/>
  <c r="AD129" i="4" s="1"/>
  <c r="AD144" i="4" s="1"/>
  <c r="Y99" i="4"/>
  <c r="Y114" i="4" s="1"/>
  <c r="Y129" i="4" s="1"/>
  <c r="Y144" i="4" s="1"/>
  <c r="T99" i="4"/>
  <c r="T114" i="4" s="1"/>
  <c r="T129" i="4" s="1"/>
  <c r="T144" i="4" s="1"/>
  <c r="O99" i="4"/>
  <c r="O114" i="4" s="1"/>
  <c r="O129" i="4" s="1"/>
  <c r="O144" i="4" s="1"/>
  <c r="J99" i="4"/>
  <c r="J114" i="4" s="1"/>
  <c r="J129" i="4" s="1"/>
  <c r="J144" i="4" s="1"/>
  <c r="E99" i="4"/>
  <c r="E114" i="4" s="1"/>
  <c r="E129" i="4" s="1"/>
  <c r="E144" i="4" s="1"/>
  <c r="Z158" i="4"/>
  <c r="U158" i="4"/>
  <c r="AD110" i="4"/>
  <c r="AD125" i="4" s="1"/>
  <c r="AD140" i="4" s="1"/>
  <c r="AD155" i="4" s="1"/>
  <c r="Y110" i="4"/>
  <c r="Y125" i="4" s="1"/>
  <c r="Y140" i="4" s="1"/>
  <c r="Y155" i="4" s="1"/>
  <c r="T110" i="4"/>
  <c r="T125" i="4" s="1"/>
  <c r="T140" i="4" s="1"/>
  <c r="T155" i="4" s="1"/>
  <c r="O110" i="4"/>
  <c r="O125" i="4" s="1"/>
  <c r="O140" i="4" s="1"/>
  <c r="O155" i="4" s="1"/>
  <c r="J110" i="4"/>
  <c r="J125" i="4" s="1"/>
  <c r="J140" i="4" s="1"/>
  <c r="J155" i="4" s="1"/>
  <c r="E110" i="4"/>
  <c r="E125" i="4"/>
  <c r="E140" i="4" s="1"/>
  <c r="E155" i="4" s="1"/>
  <c r="Z169" i="4"/>
  <c r="F169" i="4"/>
  <c r="V168" i="4"/>
  <c r="AD106" i="4"/>
  <c r="AD121" i="4" s="1"/>
  <c r="AD136" i="4" s="1"/>
  <c r="AD151" i="4" s="1"/>
  <c r="Y106" i="4"/>
  <c r="Y121" i="4" s="1"/>
  <c r="Y136" i="4" s="1"/>
  <c r="Y151" i="4" s="1"/>
  <c r="T106" i="4"/>
  <c r="T121" i="4" s="1"/>
  <c r="T136" i="4" s="1"/>
  <c r="T151" i="4" s="1"/>
  <c r="O106" i="4"/>
  <c r="O121" i="4" s="1"/>
  <c r="O136" i="4" s="1"/>
  <c r="O151" i="4" s="1"/>
  <c r="J106" i="4"/>
  <c r="J121" i="4" s="1"/>
  <c r="J136" i="4" s="1"/>
  <c r="J151" i="4" s="1"/>
  <c r="E106" i="4"/>
  <c r="E121" i="4" s="1"/>
  <c r="E136" i="4" s="1"/>
  <c r="E151" i="4" s="1"/>
  <c r="Z165" i="4"/>
  <c r="F165" i="4"/>
  <c r="AD102" i="4"/>
  <c r="AD117" i="4" s="1"/>
  <c r="AD132" i="4" s="1"/>
  <c r="AD147" i="4" s="1"/>
  <c r="Y102" i="4"/>
  <c r="Y117" i="4" s="1"/>
  <c r="Y132" i="4" s="1"/>
  <c r="Y147" i="4" s="1"/>
  <c r="T102" i="4"/>
  <c r="T117" i="4" s="1"/>
  <c r="T132" i="4" s="1"/>
  <c r="T147" i="4" s="1"/>
  <c r="O102" i="4"/>
  <c r="O117" i="4" s="1"/>
  <c r="O132" i="4" s="1"/>
  <c r="O147" i="4" s="1"/>
  <c r="J102" i="4"/>
  <c r="J117" i="4" s="1"/>
  <c r="J132" i="4" s="1"/>
  <c r="J147" i="4" s="1"/>
  <c r="E102" i="4"/>
  <c r="E117" i="4" s="1"/>
  <c r="E132" i="4" s="1"/>
  <c r="E147" i="4" s="1"/>
  <c r="Z161" i="4"/>
  <c r="F161" i="4"/>
  <c r="AD98" i="4"/>
  <c r="AD113" i="4"/>
  <c r="AD128" i="4" s="1"/>
  <c r="AD143" i="4" s="1"/>
  <c r="Y98" i="4"/>
  <c r="Y113" i="4" s="1"/>
  <c r="Y128" i="4" s="1"/>
  <c r="Y143" i="4" s="1"/>
  <c r="T113" i="4"/>
  <c r="T128" i="4" s="1"/>
  <c r="T143" i="4" s="1"/>
  <c r="T98" i="4"/>
  <c r="O98" i="4"/>
  <c r="O113" i="4" s="1"/>
  <c r="O128" i="4" s="1"/>
  <c r="O143" i="4" s="1"/>
  <c r="J98" i="4"/>
  <c r="J113" i="4" s="1"/>
  <c r="J128" i="4" s="1"/>
  <c r="J143" i="4" s="1"/>
  <c r="E98" i="4"/>
  <c r="E113" i="4" s="1"/>
  <c r="E128" i="4" s="1"/>
  <c r="E143" i="4" s="1"/>
  <c r="AD109" i="4"/>
  <c r="AD124" i="4" s="1"/>
  <c r="AD139" i="4" s="1"/>
  <c r="AD154" i="4" s="1"/>
  <c r="Y109" i="4"/>
  <c r="Y124" i="4" s="1"/>
  <c r="Y139" i="4" s="1"/>
  <c r="Y154" i="4" s="1"/>
  <c r="T109" i="4"/>
  <c r="T124" i="4" s="1"/>
  <c r="T139" i="4" s="1"/>
  <c r="T154" i="4" s="1"/>
  <c r="O109" i="4"/>
  <c r="O124" i="4" s="1"/>
  <c r="O139" i="4" s="1"/>
  <c r="O154" i="4" s="1"/>
  <c r="J109" i="4"/>
  <c r="J124" i="4" s="1"/>
  <c r="J139" i="4" s="1"/>
  <c r="J154" i="4" s="1"/>
  <c r="E109" i="4"/>
  <c r="E124" i="4" s="1"/>
  <c r="E139" i="4" s="1"/>
  <c r="E154" i="4" s="1"/>
  <c r="AE108" i="4"/>
  <c r="AE123" i="4" s="1"/>
  <c r="AE138" i="4" s="1"/>
  <c r="AE153" i="4" s="1"/>
  <c r="Z108" i="4"/>
  <c r="Z123" i="4" s="1"/>
  <c r="Z138" i="4" s="1"/>
  <c r="Z153" i="4" s="1"/>
  <c r="U108" i="4"/>
  <c r="U123" i="4" s="1"/>
  <c r="U138" i="4" s="1"/>
  <c r="U153" i="4" s="1"/>
  <c r="P108" i="4"/>
  <c r="P123" i="4"/>
  <c r="P138" i="4" s="1"/>
  <c r="P153" i="4" s="1"/>
  <c r="K108" i="4"/>
  <c r="K123" i="4" s="1"/>
  <c r="K138" i="4" s="1"/>
  <c r="K153" i="4" s="1"/>
  <c r="F123" i="4"/>
  <c r="F138" i="4" s="1"/>
  <c r="F153" i="4" s="1"/>
  <c r="F108" i="4"/>
  <c r="AD105" i="4"/>
  <c r="AD120" i="4" s="1"/>
  <c r="AD135" i="4" s="1"/>
  <c r="AD150" i="4" s="1"/>
  <c r="Y105" i="4"/>
  <c r="Y120" i="4" s="1"/>
  <c r="Y135" i="4" s="1"/>
  <c r="Y150" i="4" s="1"/>
  <c r="T105" i="4"/>
  <c r="T120" i="4" s="1"/>
  <c r="T135" i="4" s="1"/>
  <c r="T150" i="4" s="1"/>
  <c r="O105" i="4"/>
  <c r="O120" i="4" s="1"/>
  <c r="O135" i="4" s="1"/>
  <c r="O150" i="4" s="1"/>
  <c r="J105" i="4"/>
  <c r="J120" i="4" s="1"/>
  <c r="J135" i="4" s="1"/>
  <c r="J150" i="4" s="1"/>
  <c r="E105" i="4"/>
  <c r="E120" i="4" s="1"/>
  <c r="E135" i="4" s="1"/>
  <c r="E150" i="4" s="1"/>
  <c r="AD101" i="4"/>
  <c r="AD116" i="4" s="1"/>
  <c r="AD131" i="4" s="1"/>
  <c r="AD146" i="4" s="1"/>
  <c r="Y101" i="4"/>
  <c r="Y116" i="4" s="1"/>
  <c r="Y131" i="4" s="1"/>
  <c r="Y146" i="4" s="1"/>
  <c r="T101" i="4"/>
  <c r="T116" i="4" s="1"/>
  <c r="T131" i="4" s="1"/>
  <c r="T146" i="4" s="1"/>
  <c r="O101" i="4"/>
  <c r="O116" i="4" s="1"/>
  <c r="O131" i="4" s="1"/>
  <c r="O146" i="4" s="1"/>
  <c r="J101" i="4"/>
  <c r="J116" i="4" s="1"/>
  <c r="J131" i="4" s="1"/>
  <c r="J146" i="4" s="1"/>
  <c r="E101" i="4"/>
  <c r="E116" i="4" s="1"/>
  <c r="E131" i="4" s="1"/>
  <c r="E146" i="4" s="1"/>
  <c r="O184" i="4"/>
  <c r="O199" i="4" s="1"/>
  <c r="O214" i="4" s="1"/>
  <c r="O229" i="4" s="1"/>
  <c r="AE171" i="4"/>
  <c r="AE111" i="4" s="1"/>
  <c r="Z171" i="4"/>
  <c r="U171" i="4"/>
  <c r="P171" i="4"/>
  <c r="P111" i="4" s="1"/>
  <c r="K171" i="4"/>
  <c r="K111" i="4" s="1"/>
  <c r="F171" i="4"/>
  <c r="AD108" i="4"/>
  <c r="AD123" i="4" s="1"/>
  <c r="AD138" i="4" s="1"/>
  <c r="AD153" i="4" s="1"/>
  <c r="Y108" i="4"/>
  <c r="Y123" i="4" s="1"/>
  <c r="Y138" i="4" s="1"/>
  <c r="Y153" i="4" s="1"/>
  <c r="T108" i="4"/>
  <c r="T123" i="4" s="1"/>
  <c r="T138" i="4" s="1"/>
  <c r="T153" i="4" s="1"/>
  <c r="O108" i="4"/>
  <c r="O123" i="4" s="1"/>
  <c r="O138" i="4" s="1"/>
  <c r="O153" i="4" s="1"/>
  <c r="J108" i="4"/>
  <c r="J123" i="4" s="1"/>
  <c r="J138" i="4" s="1"/>
  <c r="J153" i="4" s="1"/>
  <c r="E108" i="4"/>
  <c r="E123" i="4" s="1"/>
  <c r="E138" i="4" s="1"/>
  <c r="E153" i="4" s="1"/>
  <c r="AE167" i="4"/>
  <c r="Z167" i="4"/>
  <c r="U167" i="4"/>
  <c r="P167" i="4"/>
  <c r="K167" i="4"/>
  <c r="F167" i="4"/>
  <c r="AD104" i="4"/>
  <c r="AD119" i="4" s="1"/>
  <c r="AD134" i="4" s="1"/>
  <c r="AD149" i="4" s="1"/>
  <c r="Y104" i="4"/>
  <c r="Y119" i="4" s="1"/>
  <c r="Y134" i="4" s="1"/>
  <c r="Y149" i="4" s="1"/>
  <c r="T104" i="4"/>
  <c r="T119" i="4" s="1"/>
  <c r="T134" i="4" s="1"/>
  <c r="T149" i="4" s="1"/>
  <c r="O104" i="4"/>
  <c r="O119" i="4" s="1"/>
  <c r="O134" i="4" s="1"/>
  <c r="O149" i="4" s="1"/>
  <c r="J104" i="4"/>
  <c r="J119" i="4"/>
  <c r="J134" i="4" s="1"/>
  <c r="J149" i="4" s="1"/>
  <c r="E104" i="4"/>
  <c r="E119" i="4" s="1"/>
  <c r="E134" i="4" s="1"/>
  <c r="E149" i="4" s="1"/>
  <c r="AE163" i="4"/>
  <c r="Z163" i="4"/>
  <c r="U163" i="4"/>
  <c r="P163" i="4"/>
  <c r="K163" i="4"/>
  <c r="F163" i="4"/>
  <c r="AD100" i="4"/>
  <c r="AD115" i="4" s="1"/>
  <c r="AD130" i="4" s="1"/>
  <c r="AD145" i="4" s="1"/>
  <c r="Y100" i="4"/>
  <c r="Y115" i="4" s="1"/>
  <c r="Y130" i="4" s="1"/>
  <c r="Y145" i="4" s="1"/>
  <c r="T100" i="4"/>
  <c r="T115" i="4" s="1"/>
  <c r="T130" i="4" s="1"/>
  <c r="T145" i="4" s="1"/>
  <c r="O100" i="4"/>
  <c r="O115" i="4" s="1"/>
  <c r="O130" i="4" s="1"/>
  <c r="O145" i="4" s="1"/>
  <c r="J100" i="4"/>
  <c r="J115" i="4" s="1"/>
  <c r="J130" i="4" s="1"/>
  <c r="J145" i="4" s="1"/>
  <c r="E100" i="4"/>
  <c r="E115" i="4" s="1"/>
  <c r="E130" i="4" s="1"/>
  <c r="E145" i="4" s="1"/>
  <c r="AE159" i="4"/>
  <c r="Z159" i="4"/>
  <c r="U159" i="4"/>
  <c r="P159" i="4"/>
  <c r="K159" i="4"/>
  <c r="F159" i="4"/>
  <c r="U36" i="4"/>
  <c r="U51" i="4"/>
  <c r="U66" i="4"/>
  <c r="U81" i="4"/>
  <c r="U111" i="4"/>
  <c r="V96" i="4"/>
  <c r="U47" i="4"/>
  <c r="U62" i="4"/>
  <c r="U77" i="4"/>
  <c r="V92" i="4"/>
  <c r="P36" i="4"/>
  <c r="P51" i="4"/>
  <c r="P66" i="4"/>
  <c r="P81" i="4"/>
  <c r="Q96" i="4"/>
  <c r="AF35" i="4"/>
  <c r="AF50" i="4"/>
  <c r="AF65" i="4"/>
  <c r="AF80" i="4"/>
  <c r="AG95" i="4"/>
  <c r="V35" i="4"/>
  <c r="V50" i="4"/>
  <c r="V80" i="4"/>
  <c r="V65" i="4"/>
  <c r="W95" i="4"/>
  <c r="L35" i="4"/>
  <c r="L50" i="4"/>
  <c r="L65" i="4"/>
  <c r="L80" i="4"/>
  <c r="M95" i="4"/>
  <c r="P32" i="4"/>
  <c r="P47" i="4"/>
  <c r="P62" i="4"/>
  <c r="P77" i="4"/>
  <c r="Q92" i="4"/>
  <c r="P107" i="4"/>
  <c r="AE51" i="4"/>
  <c r="AE66" i="4"/>
  <c r="AE36" i="4"/>
  <c r="AE81" i="4"/>
  <c r="AF96" i="4"/>
  <c r="K51" i="4"/>
  <c r="K66" i="4"/>
  <c r="K36" i="4"/>
  <c r="K81" i="4"/>
  <c r="L96" i="4"/>
  <c r="AE32" i="4"/>
  <c r="AE62" i="4"/>
  <c r="AE47" i="4"/>
  <c r="AE77" i="4"/>
  <c r="AE107" i="4"/>
  <c r="AF92" i="4"/>
  <c r="Q30" i="4"/>
  <c r="Q45" i="4"/>
  <c r="Q60" i="4"/>
  <c r="Q75" i="4"/>
  <c r="R90" i="4"/>
  <c r="Z36" i="4"/>
  <c r="Z51" i="4"/>
  <c r="Z66" i="4"/>
  <c r="Z81" i="4"/>
  <c r="AA96" i="4"/>
  <c r="F36" i="4"/>
  <c r="F51" i="4"/>
  <c r="F66" i="4"/>
  <c r="F81" i="4"/>
  <c r="G96" i="4"/>
  <c r="AA35" i="4"/>
  <c r="AA50" i="4"/>
  <c r="AA65" i="4"/>
  <c r="AA80" i="4"/>
  <c r="AA110" i="4"/>
  <c r="AB95" i="4"/>
  <c r="Q35" i="4"/>
  <c r="Q50" i="4"/>
  <c r="Q65" i="4"/>
  <c r="Q80" i="4"/>
  <c r="Q110" i="4"/>
  <c r="R95" i="4"/>
  <c r="G35" i="4"/>
  <c r="G50" i="4"/>
  <c r="G65" i="4"/>
  <c r="G80" i="4"/>
  <c r="G110" i="4"/>
  <c r="H95" i="4"/>
  <c r="Z32" i="4"/>
  <c r="Z47" i="4"/>
  <c r="Z62" i="4"/>
  <c r="Z77" i="4"/>
  <c r="AA92" i="4"/>
  <c r="AD34" i="4"/>
  <c r="AD49" i="4"/>
  <c r="AD79" i="4"/>
  <c r="AD64" i="4"/>
  <c r="Y34" i="4"/>
  <c r="Y49" i="4"/>
  <c r="Y64" i="4"/>
  <c r="Y79" i="4"/>
  <c r="T34" i="4"/>
  <c r="T49" i="4"/>
  <c r="T64" i="4"/>
  <c r="T79" i="4"/>
  <c r="O34" i="4"/>
  <c r="O49" i="4"/>
  <c r="O64" i="4"/>
  <c r="J34" i="4"/>
  <c r="J49" i="4"/>
  <c r="J79" i="4"/>
  <c r="J64" i="4"/>
  <c r="E34" i="4"/>
  <c r="E49" i="4"/>
  <c r="E64" i="4"/>
  <c r="E79" i="4"/>
  <c r="AE33" i="4"/>
  <c r="AE48" i="4"/>
  <c r="AE63" i="4"/>
  <c r="AE78" i="4"/>
  <c r="Z33" i="4"/>
  <c r="Z48" i="4"/>
  <c r="Z63" i="4"/>
  <c r="Z78" i="4"/>
  <c r="U33" i="4"/>
  <c r="U48" i="4"/>
  <c r="U63" i="4"/>
  <c r="U78" i="4"/>
  <c r="P48" i="4"/>
  <c r="P63" i="4"/>
  <c r="P78" i="4"/>
  <c r="K33" i="4"/>
  <c r="K48" i="4"/>
  <c r="K63" i="4"/>
  <c r="K78" i="4"/>
  <c r="F33" i="4"/>
  <c r="F48" i="4"/>
  <c r="F63" i="4"/>
  <c r="F78" i="4"/>
  <c r="K32" i="4"/>
  <c r="K62" i="4"/>
  <c r="K47" i="4"/>
  <c r="K77" i="4"/>
  <c r="E32" i="4"/>
  <c r="E47" i="4"/>
  <c r="E62" i="4"/>
  <c r="E77" i="4"/>
  <c r="AE31" i="4"/>
  <c r="AE46" i="4"/>
  <c r="AE61" i="4"/>
  <c r="AE76" i="4"/>
  <c r="Z31" i="4"/>
  <c r="Z46" i="4"/>
  <c r="Z61" i="4"/>
  <c r="Z76" i="4"/>
  <c r="U31" i="4"/>
  <c r="U46" i="4"/>
  <c r="U61" i="4"/>
  <c r="U76" i="4"/>
  <c r="P31" i="4"/>
  <c r="P46" i="4"/>
  <c r="P61" i="4"/>
  <c r="P76" i="4"/>
  <c r="K31" i="4"/>
  <c r="K46" i="4"/>
  <c r="K61" i="4"/>
  <c r="K76" i="4"/>
  <c r="F31" i="4"/>
  <c r="F46" i="4"/>
  <c r="F61" i="4"/>
  <c r="F76" i="4"/>
  <c r="Y30" i="4"/>
  <c r="Y45" i="4"/>
  <c r="Y60" i="4"/>
  <c r="Y75" i="4"/>
  <c r="Z90" i="4"/>
  <c r="L45" i="4"/>
  <c r="L30" i="4"/>
  <c r="L60" i="4"/>
  <c r="L75" i="4"/>
  <c r="J29" i="4"/>
  <c r="J44" i="4"/>
  <c r="J74" i="4"/>
  <c r="J59" i="4"/>
  <c r="K89" i="4"/>
  <c r="AF27" i="4"/>
  <c r="AF42" i="4"/>
  <c r="AF57" i="4"/>
  <c r="AF72" i="4"/>
  <c r="AG87" i="4"/>
  <c r="L27" i="4"/>
  <c r="L42" i="4"/>
  <c r="L57" i="4"/>
  <c r="L72" i="4"/>
  <c r="M87" i="4"/>
  <c r="AE26" i="4"/>
  <c r="AE41" i="4"/>
  <c r="AE56" i="4"/>
  <c r="AF86" i="4"/>
  <c r="AE71" i="4"/>
  <c r="U26" i="4"/>
  <c r="U41" i="4"/>
  <c r="U56" i="4"/>
  <c r="V86" i="4"/>
  <c r="U71" i="4"/>
  <c r="K26" i="4"/>
  <c r="K41" i="4"/>
  <c r="K56" i="4"/>
  <c r="L86" i="4"/>
  <c r="L41" i="4" s="1"/>
  <c r="K71" i="4"/>
  <c r="AD25" i="4"/>
  <c r="AD40" i="4"/>
  <c r="AD70" i="4"/>
  <c r="AD55" i="4"/>
  <c r="AE85" i="4"/>
  <c r="J25" i="4"/>
  <c r="J40" i="4"/>
  <c r="J70" i="4"/>
  <c r="J55" i="4"/>
  <c r="K85" i="4"/>
  <c r="AF23" i="4"/>
  <c r="AF38" i="4"/>
  <c r="AF53" i="4"/>
  <c r="AG83" i="4"/>
  <c r="AF68" i="4"/>
  <c r="L23" i="4"/>
  <c r="L38" i="4"/>
  <c r="L53" i="4"/>
  <c r="M83" i="4"/>
  <c r="L68" i="4"/>
  <c r="AD33" i="4"/>
  <c r="AD48" i="4"/>
  <c r="AD78" i="4"/>
  <c r="AD63" i="4"/>
  <c r="Y33" i="4"/>
  <c r="Y48" i="4"/>
  <c r="Y63" i="4"/>
  <c r="Y78" i="4"/>
  <c r="T33" i="4"/>
  <c r="T48" i="4"/>
  <c r="T63" i="4"/>
  <c r="T78" i="4"/>
  <c r="O33" i="4"/>
  <c r="O48" i="4"/>
  <c r="O63" i="4"/>
  <c r="O78" i="4"/>
  <c r="J33" i="4"/>
  <c r="J48" i="4"/>
  <c r="J78" i="4"/>
  <c r="J63" i="4"/>
  <c r="E33" i="4"/>
  <c r="E48" i="4"/>
  <c r="E63" i="4"/>
  <c r="E78" i="4"/>
  <c r="J32" i="4"/>
  <c r="J47" i="4"/>
  <c r="J77" i="4"/>
  <c r="J62" i="4"/>
  <c r="AD30" i="4"/>
  <c r="AD45" i="4"/>
  <c r="AD75" i="4"/>
  <c r="AD60" i="4"/>
  <c r="AE90" i="4"/>
  <c r="K45" i="4"/>
  <c r="K30" i="4"/>
  <c r="K60" i="4"/>
  <c r="K75" i="4"/>
  <c r="Y29" i="4"/>
  <c r="Y44" i="4"/>
  <c r="Z89" i="4"/>
  <c r="Y59" i="4"/>
  <c r="Y74" i="4"/>
  <c r="E29" i="4"/>
  <c r="E44" i="4"/>
  <c r="F89" i="4"/>
  <c r="E59" i="4"/>
  <c r="E74" i="4"/>
  <c r="Z43" i="4"/>
  <c r="Z58" i="4"/>
  <c r="P28" i="4"/>
  <c r="P43" i="4"/>
  <c r="P58" i="4"/>
  <c r="P73" i="4"/>
  <c r="Q88" i="4"/>
  <c r="F28" i="4"/>
  <c r="Q27" i="4"/>
  <c r="Q42" i="4"/>
  <c r="Q57" i="4"/>
  <c r="R87" i="4"/>
  <c r="Q72" i="4"/>
  <c r="Y25" i="4"/>
  <c r="Y40" i="4"/>
  <c r="Z85" i="4"/>
  <c r="Y55" i="4"/>
  <c r="Y70" i="4"/>
  <c r="E25" i="4"/>
  <c r="E40" i="4"/>
  <c r="E70" i="4"/>
  <c r="F85" i="4"/>
  <c r="E55" i="4"/>
  <c r="P24" i="4"/>
  <c r="P39" i="4"/>
  <c r="P54" i="4"/>
  <c r="P69" i="4"/>
  <c r="Q84" i="4"/>
  <c r="Q53" i="4"/>
  <c r="AD36" i="4"/>
  <c r="AD51" i="4"/>
  <c r="AD81" i="4"/>
  <c r="AD66" i="4"/>
  <c r="Y36" i="4"/>
  <c r="Y51" i="4"/>
  <c r="Y66" i="4"/>
  <c r="Y81" i="4"/>
  <c r="T36" i="4"/>
  <c r="T51" i="4"/>
  <c r="T66" i="4"/>
  <c r="T81" i="4"/>
  <c r="O36" i="4"/>
  <c r="O51" i="4"/>
  <c r="O66" i="4"/>
  <c r="J36" i="4"/>
  <c r="J51" i="4"/>
  <c r="J81" i="4"/>
  <c r="J66" i="4"/>
  <c r="E36" i="4"/>
  <c r="E51" i="4"/>
  <c r="E66" i="4"/>
  <c r="E81" i="4"/>
  <c r="AE35" i="4"/>
  <c r="AE50" i="4"/>
  <c r="AE65" i="4"/>
  <c r="Z50" i="4"/>
  <c r="Z35" i="4"/>
  <c r="Z65" i="4"/>
  <c r="Z80" i="4"/>
  <c r="U35" i="4"/>
  <c r="U50" i="4"/>
  <c r="U65" i="4"/>
  <c r="U80" i="4"/>
  <c r="P35" i="4"/>
  <c r="P50" i="4"/>
  <c r="P65" i="4"/>
  <c r="P80" i="4"/>
  <c r="K35" i="4"/>
  <c r="K50" i="4"/>
  <c r="K65" i="4"/>
  <c r="F50" i="4"/>
  <c r="F35" i="4"/>
  <c r="F65" i="4"/>
  <c r="F80" i="4"/>
  <c r="AD32" i="4"/>
  <c r="AD47" i="4"/>
  <c r="AD77" i="4"/>
  <c r="AD62" i="4"/>
  <c r="Y32" i="4"/>
  <c r="Y47" i="4"/>
  <c r="Y62" i="4"/>
  <c r="Y77" i="4"/>
  <c r="T47" i="4"/>
  <c r="T32" i="4"/>
  <c r="T62" i="4"/>
  <c r="T77" i="4"/>
  <c r="O32" i="4"/>
  <c r="O47" i="4"/>
  <c r="O62" i="4"/>
  <c r="O77" i="4"/>
  <c r="P30" i="4"/>
  <c r="P45" i="4"/>
  <c r="P60" i="4"/>
  <c r="P75" i="4"/>
  <c r="T29" i="4"/>
  <c r="T44" i="4"/>
  <c r="T59" i="4"/>
  <c r="T74" i="4"/>
  <c r="U89" i="4"/>
  <c r="V72" i="4"/>
  <c r="P26" i="4"/>
  <c r="P41" i="4"/>
  <c r="P56" i="4"/>
  <c r="Q86" i="4"/>
  <c r="P71" i="4"/>
  <c r="T25" i="4"/>
  <c r="T40" i="4"/>
  <c r="T55" i="4"/>
  <c r="T70" i="4"/>
  <c r="U85" i="4"/>
  <c r="AD35" i="4"/>
  <c r="AD50" i="4"/>
  <c r="AD80" i="4"/>
  <c r="AD65" i="4"/>
  <c r="Y35" i="4"/>
  <c r="Y50" i="4"/>
  <c r="Y65" i="4"/>
  <c r="Y80" i="4"/>
  <c r="T35" i="4"/>
  <c r="T50" i="4"/>
  <c r="T65" i="4"/>
  <c r="T80" i="4"/>
  <c r="O50" i="4"/>
  <c r="O35" i="4"/>
  <c r="O65" i="4"/>
  <c r="J35" i="4"/>
  <c r="J50" i="4"/>
  <c r="J80" i="4"/>
  <c r="J65" i="4"/>
  <c r="E35" i="4"/>
  <c r="E50" i="4"/>
  <c r="E65" i="4"/>
  <c r="E80" i="4"/>
  <c r="AE94" i="4"/>
  <c r="Z94" i="4"/>
  <c r="U94" i="4"/>
  <c r="P94" i="4"/>
  <c r="K94" i="4"/>
  <c r="F94" i="4"/>
  <c r="AF93" i="4"/>
  <c r="AA93" i="4"/>
  <c r="V93" i="4"/>
  <c r="Q93" i="4"/>
  <c r="L93" i="4"/>
  <c r="G93" i="4"/>
  <c r="L92" i="4"/>
  <c r="F92" i="4"/>
  <c r="AF91" i="4"/>
  <c r="AA91" i="4"/>
  <c r="V91" i="4"/>
  <c r="Q91" i="4"/>
  <c r="L91" i="4"/>
  <c r="G91" i="4"/>
  <c r="T45" i="4"/>
  <c r="T30" i="4"/>
  <c r="T60" i="4"/>
  <c r="T75" i="4"/>
  <c r="U90" i="4"/>
  <c r="M90" i="4"/>
  <c r="AD29" i="4"/>
  <c r="AD44" i="4"/>
  <c r="AD74" i="4"/>
  <c r="AD59" i="4"/>
  <c r="AE89" i="4"/>
  <c r="O29" i="4"/>
  <c r="O44" i="4"/>
  <c r="O59" i="4"/>
  <c r="O74" i="4"/>
  <c r="P89" i="4"/>
  <c r="AE43" i="4"/>
  <c r="AE58" i="4"/>
  <c r="K28" i="4"/>
  <c r="K43" i="4"/>
  <c r="K58" i="4"/>
  <c r="K73" i="4"/>
  <c r="L88" i="4"/>
  <c r="AA27" i="4"/>
  <c r="AA42" i="4"/>
  <c r="AA57" i="4"/>
  <c r="AA72" i="4"/>
  <c r="AB87" i="4"/>
  <c r="G27" i="4"/>
  <c r="G42" i="4"/>
  <c r="G57" i="4"/>
  <c r="G72" i="4"/>
  <c r="H87" i="4"/>
  <c r="H42" i="4" s="1"/>
  <c r="O25" i="4"/>
  <c r="O40" i="4"/>
  <c r="O55" i="4"/>
  <c r="O70" i="4"/>
  <c r="P85" i="4"/>
  <c r="AE24" i="4"/>
  <c r="AE39" i="4"/>
  <c r="AE54" i="4"/>
  <c r="AE69" i="4"/>
  <c r="AF84" i="4"/>
  <c r="AF39" i="4" s="1"/>
  <c r="U39" i="4"/>
  <c r="U54" i="4"/>
  <c r="U69" i="4"/>
  <c r="V84" i="4"/>
  <c r="K54" i="4"/>
  <c r="K69" i="4"/>
  <c r="AA23" i="4"/>
  <c r="AA38" i="4"/>
  <c r="AA53" i="4"/>
  <c r="AA68" i="4"/>
  <c r="AB83" i="4"/>
  <c r="AB23" i="4" s="1"/>
  <c r="G23" i="4"/>
  <c r="G38" i="4"/>
  <c r="G53" i="4"/>
  <c r="G68" i="4"/>
  <c r="H83" i="4"/>
  <c r="O81" i="4"/>
  <c r="AE80" i="4"/>
  <c r="K80" i="4"/>
  <c r="O79" i="4"/>
  <c r="AD31" i="4"/>
  <c r="AD46" i="4"/>
  <c r="Y31" i="4"/>
  <c r="Y46" i="4"/>
  <c r="T46" i="4"/>
  <c r="T31" i="4"/>
  <c r="T61" i="4"/>
  <c r="O31" i="4"/>
  <c r="O46" i="4"/>
  <c r="O61" i="4"/>
  <c r="J31" i="4"/>
  <c r="J46" i="4"/>
  <c r="E31" i="4"/>
  <c r="E46" i="4"/>
  <c r="F90" i="4"/>
  <c r="AD27" i="4"/>
  <c r="AD42" i="4"/>
  <c r="Y27" i="4"/>
  <c r="Y42" i="4"/>
  <c r="T27" i="4"/>
  <c r="T42" i="4"/>
  <c r="T57" i="4"/>
  <c r="O27" i="4"/>
  <c r="O42" i="4"/>
  <c r="O57" i="4"/>
  <c r="J27" i="4"/>
  <c r="J42" i="4"/>
  <c r="E27" i="4"/>
  <c r="E42" i="4"/>
  <c r="Z86" i="4"/>
  <c r="F86" i="4"/>
  <c r="AD23" i="4"/>
  <c r="AD38" i="4"/>
  <c r="AD68" i="4"/>
  <c r="Y23" i="4"/>
  <c r="Y53" i="4"/>
  <c r="Y38" i="4"/>
  <c r="T23" i="4"/>
  <c r="T38" i="4"/>
  <c r="T53" i="4"/>
  <c r="O23" i="4"/>
  <c r="O38" i="4"/>
  <c r="O53" i="4"/>
  <c r="O68" i="4"/>
  <c r="J23" i="4"/>
  <c r="J38" i="4"/>
  <c r="J53" i="4"/>
  <c r="J68" i="4"/>
  <c r="E23" i="4"/>
  <c r="E38" i="4"/>
  <c r="E53" i="4"/>
  <c r="Y76" i="4"/>
  <c r="E76" i="4"/>
  <c r="E75" i="4"/>
  <c r="Y73" i="4"/>
  <c r="E73" i="4"/>
  <c r="Y72" i="4"/>
  <c r="E72" i="4"/>
  <c r="Y71" i="4"/>
  <c r="E71" i="4"/>
  <c r="Y61" i="4"/>
  <c r="E61" i="4"/>
  <c r="Y57" i="4"/>
  <c r="E57" i="4"/>
  <c r="O30" i="4"/>
  <c r="O45" i="4"/>
  <c r="O60" i="4"/>
  <c r="J30" i="4"/>
  <c r="J45" i="4"/>
  <c r="E30" i="4"/>
  <c r="E45" i="4"/>
  <c r="AD26" i="4"/>
  <c r="AD41" i="4"/>
  <c r="Y26" i="4"/>
  <c r="Y41" i="4"/>
  <c r="T26" i="4"/>
  <c r="T41" i="4"/>
  <c r="T56" i="4"/>
  <c r="O26" i="4"/>
  <c r="O41" i="4"/>
  <c r="O56" i="4"/>
  <c r="J26" i="4"/>
  <c r="J41" i="4"/>
  <c r="E26" i="4"/>
  <c r="E41" i="4"/>
  <c r="T76" i="4"/>
  <c r="T72" i="4"/>
  <c r="T71" i="4"/>
  <c r="AD61" i="4"/>
  <c r="J61" i="4"/>
  <c r="J60" i="4"/>
  <c r="AD57" i="4"/>
  <c r="J57" i="4"/>
  <c r="AD56" i="4"/>
  <c r="J56" i="4"/>
  <c r="O76" i="4"/>
  <c r="O75" i="4"/>
  <c r="O72" i="4"/>
  <c r="O71" i="4"/>
  <c r="T68" i="4"/>
  <c r="AD28" i="4"/>
  <c r="AD43" i="4"/>
  <c r="Y28" i="4"/>
  <c r="Y43" i="4"/>
  <c r="T28" i="4"/>
  <c r="T43" i="4"/>
  <c r="T58" i="4"/>
  <c r="O28" i="4"/>
  <c r="O43" i="4"/>
  <c r="O58" i="4"/>
  <c r="J28" i="4"/>
  <c r="J43" i="4"/>
  <c r="E28" i="4"/>
  <c r="E43" i="4"/>
  <c r="AE27" i="4"/>
  <c r="AE42" i="4"/>
  <c r="AE57" i="4"/>
  <c r="Z27" i="4"/>
  <c r="Z42" i="4"/>
  <c r="U27" i="4"/>
  <c r="U42" i="4"/>
  <c r="P27" i="4"/>
  <c r="P42" i="4"/>
  <c r="P57" i="4"/>
  <c r="K27" i="4"/>
  <c r="K42" i="4"/>
  <c r="K57" i="4"/>
  <c r="F27" i="4"/>
  <c r="F42" i="4"/>
  <c r="AD24" i="4"/>
  <c r="AD39" i="4"/>
  <c r="AD69" i="4"/>
  <c r="Y54" i="4"/>
  <c r="Y39" i="4"/>
  <c r="T24" i="4"/>
  <c r="T39" i="4"/>
  <c r="T54" i="4"/>
  <c r="O24" i="4"/>
  <c r="O39" i="4"/>
  <c r="O54" i="4"/>
  <c r="O69" i="4"/>
  <c r="J24" i="4"/>
  <c r="J39" i="4"/>
  <c r="J69" i="4"/>
  <c r="E54" i="4"/>
  <c r="E39" i="4"/>
  <c r="AE23" i="4"/>
  <c r="AE38" i="4"/>
  <c r="AE53" i="4"/>
  <c r="AE68" i="4"/>
  <c r="Z23" i="4"/>
  <c r="Z38" i="4"/>
  <c r="Z68" i="4"/>
  <c r="U38" i="4"/>
  <c r="U53" i="4"/>
  <c r="P23" i="4"/>
  <c r="P38" i="4"/>
  <c r="P53" i="4"/>
  <c r="K23" i="4"/>
  <c r="K38" i="4"/>
  <c r="K53" i="4"/>
  <c r="K68" i="4"/>
  <c r="F23" i="4"/>
  <c r="F38" i="4"/>
  <c r="F53" i="4"/>
  <c r="F68" i="4"/>
  <c r="AD76" i="4"/>
  <c r="J76" i="4"/>
  <c r="J75" i="4"/>
  <c r="AD73" i="4"/>
  <c r="J73" i="4"/>
  <c r="AD72" i="4"/>
  <c r="Z72" i="4"/>
  <c r="J72" i="4"/>
  <c r="F72" i="4"/>
  <c r="AD71" i="4"/>
  <c r="J71" i="4"/>
  <c r="Y69" i="4"/>
  <c r="E69" i="4"/>
  <c r="Y68" i="4"/>
  <c r="E68" i="4"/>
  <c r="Z57" i="4"/>
  <c r="U57" i="4"/>
  <c r="F57" i="4"/>
  <c r="AD53" i="4"/>
  <c r="AB38" i="4"/>
  <c r="P33" i="4"/>
  <c r="R21" i="4"/>
  <c r="Q36" i="4"/>
  <c r="W11" i="4"/>
  <c r="M9" i="4"/>
  <c r="H38" i="4"/>
  <c r="M30" i="4"/>
  <c r="W13" i="4"/>
  <c r="W9" i="4"/>
  <c r="V24" i="4"/>
  <c r="R18" i="4"/>
  <c r="Q33" i="4"/>
  <c r="W15" i="4"/>
  <c r="V17" i="4"/>
  <c r="U32" i="4"/>
  <c r="AG9" i="4"/>
  <c r="V10" i="4"/>
  <c r="U25" i="4"/>
  <c r="V8" i="4"/>
  <c r="U23" i="4"/>
  <c r="U24" i="4"/>
  <c r="M23" i="4"/>
  <c r="R9" i="4"/>
  <c r="U44" i="1"/>
  <c r="P48" i="1" s="1"/>
  <c r="Z9" i="4"/>
  <c r="Y24" i="4"/>
  <c r="F9" i="4"/>
  <c r="E24" i="4"/>
  <c r="AF88" i="4" l="1"/>
  <c r="F58" i="4"/>
  <c r="AA88" i="4"/>
  <c r="K329" i="4"/>
  <c r="K344" i="4" s="1"/>
  <c r="K359" i="4" s="1"/>
  <c r="K374" i="4" s="1"/>
  <c r="U328" i="4"/>
  <c r="U343" i="4" s="1"/>
  <c r="U358" i="4" s="1"/>
  <c r="U373" i="4" s="1"/>
  <c r="AA389" i="4"/>
  <c r="AB389" i="4" s="1"/>
  <c r="L84" i="4"/>
  <c r="L24" i="4" s="1"/>
  <c r="AE73" i="4"/>
  <c r="F43" i="4"/>
  <c r="Z73" i="4"/>
  <c r="Q351" i="4"/>
  <c r="Q366" i="4" s="1"/>
  <c r="Q381" i="4" s="1"/>
  <c r="U73" i="4"/>
  <c r="H43" i="14"/>
  <c r="K39" i="4"/>
  <c r="V88" i="4"/>
  <c r="V28" i="4" s="1"/>
  <c r="K325" i="4"/>
  <c r="K340" i="4" s="1"/>
  <c r="K355" i="4" s="1"/>
  <c r="K370" i="4" s="1"/>
  <c r="Z329" i="4"/>
  <c r="Z344" i="4" s="1"/>
  <c r="Z359" i="4" s="1"/>
  <c r="Z374" i="4" s="1"/>
  <c r="R27" i="3"/>
  <c r="I27" i="3" s="1"/>
  <c r="J27" i="14" s="1"/>
  <c r="O25" i="3"/>
  <c r="R25" i="3" s="1"/>
  <c r="I25" i="3" s="1"/>
  <c r="J25" i="14" s="1"/>
  <c r="O26" i="3"/>
  <c r="R26" i="3" s="1"/>
  <c r="I26" i="3" s="1"/>
  <c r="J26" i="14" s="1"/>
  <c r="U58" i="4"/>
  <c r="AB313" i="4"/>
  <c r="H37" i="14"/>
  <c r="AF24" i="4"/>
  <c r="U43" i="4"/>
  <c r="G88" i="4"/>
  <c r="K272" i="4"/>
  <c r="K287" i="4" s="1"/>
  <c r="K302" i="4" s="1"/>
  <c r="R31" i="3"/>
  <c r="I31" i="3" s="1"/>
  <c r="J31" i="14" s="1"/>
  <c r="L242" i="4"/>
  <c r="L257" i="4" s="1"/>
  <c r="L272" i="4" s="1"/>
  <c r="L287" i="4" s="1"/>
  <c r="L302" i="4" s="1"/>
  <c r="R29" i="3"/>
  <c r="I29" i="3" s="1"/>
  <c r="J29" i="14" s="1"/>
  <c r="R15" i="3"/>
  <c r="I15" i="3" s="1"/>
  <c r="J15" i="14" s="1"/>
  <c r="R45" i="3"/>
  <c r="I45" i="3" s="1"/>
  <c r="J45" i="14" s="1"/>
  <c r="R34" i="3"/>
  <c r="I34" i="3" s="1"/>
  <c r="J34" i="14" s="1"/>
  <c r="R28" i="3"/>
  <c r="I28" i="3" s="1"/>
  <c r="J28" i="14" s="1"/>
  <c r="AE328" i="4"/>
  <c r="AE343" i="4" s="1"/>
  <c r="AE358" i="4" s="1"/>
  <c r="AE373" i="4" s="1"/>
  <c r="AF388" i="4"/>
  <c r="H22" i="14"/>
  <c r="O22" i="3"/>
  <c r="R22" i="3" s="1"/>
  <c r="I22" i="3" s="1"/>
  <c r="J22" i="14" s="1"/>
  <c r="AE324" i="4"/>
  <c r="AF384" i="4"/>
  <c r="AA317" i="4"/>
  <c r="Q23" i="4"/>
  <c r="V42" i="4"/>
  <c r="Q68" i="4"/>
  <c r="AE122" i="4"/>
  <c r="AE137" i="4" s="1"/>
  <c r="AE152" i="4" s="1"/>
  <c r="AE270" i="4"/>
  <c r="U259" i="4"/>
  <c r="M324" i="4"/>
  <c r="M339" i="4" s="1"/>
  <c r="M354" i="4" s="1"/>
  <c r="M369" i="4" s="1"/>
  <c r="U325" i="4"/>
  <c r="U340" i="4" s="1"/>
  <c r="U355" i="4" s="1"/>
  <c r="U370" i="4" s="1"/>
  <c r="O24" i="3"/>
  <c r="R24" i="3" s="1"/>
  <c r="I24" i="3" s="1"/>
  <c r="J24" i="14" s="1"/>
  <c r="P347" i="4"/>
  <c r="P362" i="4" s="1"/>
  <c r="P377" i="4" s="1"/>
  <c r="Q392" i="4"/>
  <c r="H36" i="14"/>
  <c r="O36" i="3"/>
  <c r="R36" i="3" s="1"/>
  <c r="I36" i="3" s="1"/>
  <c r="J36" i="14" s="1"/>
  <c r="AA321" i="4"/>
  <c r="G321" i="4"/>
  <c r="F336" i="4"/>
  <c r="F351" i="4" s="1"/>
  <c r="F366" i="4" s="1"/>
  <c r="F381" i="4" s="1"/>
  <c r="W87" i="4"/>
  <c r="V27" i="4"/>
  <c r="R83" i="4"/>
  <c r="R68" i="4" s="1"/>
  <c r="Z257" i="4"/>
  <c r="Z272" i="4" s="1"/>
  <c r="Z287" i="4" s="1"/>
  <c r="Z302" i="4" s="1"/>
  <c r="P267" i="4"/>
  <c r="U199" i="4"/>
  <c r="U214" i="4" s="1"/>
  <c r="U229" i="4" s="1"/>
  <c r="AG392" i="4"/>
  <c r="R19" i="3"/>
  <c r="I19" i="3" s="1"/>
  <c r="J19" i="14" s="1"/>
  <c r="O21" i="3"/>
  <c r="R21" i="3" s="1"/>
  <c r="I21" i="3" s="1"/>
  <c r="J21" i="14" s="1"/>
  <c r="H21" i="14"/>
  <c r="Z336" i="4"/>
  <c r="Z351" i="4" s="1"/>
  <c r="Z366" i="4" s="1"/>
  <c r="Z381" i="4" s="1"/>
  <c r="U274" i="4"/>
  <c r="U289" i="4" s="1"/>
  <c r="U304" i="4" s="1"/>
  <c r="AF347" i="4"/>
  <c r="AF362" i="4" s="1"/>
  <c r="AF377" i="4" s="1"/>
  <c r="AE339" i="4"/>
  <c r="AE354" i="4" s="1"/>
  <c r="AE369" i="4" s="1"/>
  <c r="R23" i="3"/>
  <c r="I23" i="3" s="1"/>
  <c r="J23" i="14" s="1"/>
  <c r="K328" i="4"/>
  <c r="K343" i="4" s="1"/>
  <c r="K358" i="4" s="1"/>
  <c r="K373" i="4" s="1"/>
  <c r="L388" i="4"/>
  <c r="Q309" i="4"/>
  <c r="Q249" i="4" s="1"/>
  <c r="Q264" i="4" s="1"/>
  <c r="Q279" i="4" s="1"/>
  <c r="Q294" i="4" s="1"/>
  <c r="P324" i="4"/>
  <c r="P339" i="4" s="1"/>
  <c r="P354" i="4" s="1"/>
  <c r="P369" i="4" s="1"/>
  <c r="Z332" i="4"/>
  <c r="Z347" i="4" s="1"/>
  <c r="Z362" i="4" s="1"/>
  <c r="Z377" i="4" s="1"/>
  <c r="I49" i="14"/>
  <c r="I48" i="14"/>
  <c r="I50" i="14"/>
  <c r="W10" i="4"/>
  <c r="Z26" i="4"/>
  <c r="Z41" i="4"/>
  <c r="Z56" i="4"/>
  <c r="Z71" i="4"/>
  <c r="AA86" i="4"/>
  <c r="Z101" i="4"/>
  <c r="Z116" i="4" s="1"/>
  <c r="Z131" i="4" s="1"/>
  <c r="Z146" i="4" s="1"/>
  <c r="P29" i="4"/>
  <c r="P44" i="4"/>
  <c r="P59" i="4"/>
  <c r="P74" i="4"/>
  <c r="Q89" i="4"/>
  <c r="P104" i="4"/>
  <c r="P119" i="4" s="1"/>
  <c r="P134" i="4" s="1"/>
  <c r="P149" i="4" s="1"/>
  <c r="G48" i="4"/>
  <c r="G63" i="4"/>
  <c r="G33" i="4"/>
  <c r="G78" i="4"/>
  <c r="H93" i="4"/>
  <c r="G108" i="4"/>
  <c r="G123" i="4" s="1"/>
  <c r="G138" i="4" s="1"/>
  <c r="G153" i="4" s="1"/>
  <c r="R27" i="4"/>
  <c r="R42" i="4"/>
  <c r="R72" i="4"/>
  <c r="R57" i="4"/>
  <c r="AG53" i="4"/>
  <c r="AG38" i="4"/>
  <c r="AG68" i="4"/>
  <c r="F103" i="4"/>
  <c r="F118" i="4" s="1"/>
  <c r="F133" i="4" s="1"/>
  <c r="F148" i="4" s="1"/>
  <c r="G163" i="4"/>
  <c r="F178" i="4"/>
  <c r="F193" i="4" s="1"/>
  <c r="F208" i="4" s="1"/>
  <c r="F223" i="4" s="1"/>
  <c r="AA169" i="4"/>
  <c r="Z184" i="4"/>
  <c r="Z199" i="4" s="1"/>
  <c r="Z214" i="4" s="1"/>
  <c r="Z229" i="4" s="1"/>
  <c r="L105" i="4"/>
  <c r="L120" i="4" s="1"/>
  <c r="L135" i="4" s="1"/>
  <c r="L150" i="4" s="1"/>
  <c r="M165" i="4"/>
  <c r="M105" i="4" s="1"/>
  <c r="L180" i="4"/>
  <c r="L195" i="4" s="1"/>
  <c r="L210" i="4" s="1"/>
  <c r="L225" i="4" s="1"/>
  <c r="AB246" i="4"/>
  <c r="AA261" i="4"/>
  <c r="AA276" i="4" s="1"/>
  <c r="AA291" i="4" s="1"/>
  <c r="AA306" i="4" s="1"/>
  <c r="AE179" i="4"/>
  <c r="AE194" i="4" s="1"/>
  <c r="AE209" i="4" s="1"/>
  <c r="AE224" i="4" s="1"/>
  <c r="AF239" i="4"/>
  <c r="AE254" i="4"/>
  <c r="AE269" i="4" s="1"/>
  <c r="AE284" i="4" s="1"/>
  <c r="AE299" i="4" s="1"/>
  <c r="AF253" i="4"/>
  <c r="AF268" i="4" s="1"/>
  <c r="AF283" i="4" s="1"/>
  <c r="AF298" i="4" s="1"/>
  <c r="AG238" i="4"/>
  <c r="Z183" i="4"/>
  <c r="Z198" i="4" s="1"/>
  <c r="Z213" i="4" s="1"/>
  <c r="Z228" i="4" s="1"/>
  <c r="AA243" i="4"/>
  <c r="Z258" i="4"/>
  <c r="Z273" i="4" s="1"/>
  <c r="Z288" i="4" s="1"/>
  <c r="Z303" i="4" s="1"/>
  <c r="AB240" i="4"/>
  <c r="F327" i="4"/>
  <c r="F342" i="4" s="1"/>
  <c r="F357" i="4" s="1"/>
  <c r="F372" i="4" s="1"/>
  <c r="G312" i="4"/>
  <c r="F267" i="4"/>
  <c r="F282" i="4" s="1"/>
  <c r="F297" i="4" s="1"/>
  <c r="F275" i="4"/>
  <c r="F290" i="4" s="1"/>
  <c r="F305" i="4" s="1"/>
  <c r="F335" i="4"/>
  <c r="F350" i="4" s="1"/>
  <c r="F365" i="4" s="1"/>
  <c r="F380" i="4" s="1"/>
  <c r="G320" i="4"/>
  <c r="L319" i="4"/>
  <c r="K334" i="4"/>
  <c r="K349" i="4"/>
  <c r="K364" i="4" s="1"/>
  <c r="K379" i="4" s="1"/>
  <c r="H343" i="4"/>
  <c r="H358" i="4" s="1"/>
  <c r="H373" i="4" s="1"/>
  <c r="H328" i="4"/>
  <c r="W324" i="4"/>
  <c r="W339" i="4" s="1"/>
  <c r="W354" i="4" s="1"/>
  <c r="W369" i="4" s="1"/>
  <c r="V315" i="4"/>
  <c r="U330" i="4"/>
  <c r="U345" i="4" s="1"/>
  <c r="U360" i="4" s="1"/>
  <c r="U375" i="4" s="1"/>
  <c r="G315" i="4"/>
  <c r="F330" i="4"/>
  <c r="F345" i="4"/>
  <c r="F360" i="4" s="1"/>
  <c r="F375" i="4" s="1"/>
  <c r="R389" i="4"/>
  <c r="R329" i="4" s="1"/>
  <c r="V39" i="4"/>
  <c r="V69" i="4"/>
  <c r="V54" i="4"/>
  <c r="W84" i="4"/>
  <c r="W24" i="4" s="1"/>
  <c r="AF54" i="4"/>
  <c r="AF69" i="4"/>
  <c r="AG84" i="4"/>
  <c r="AG39" i="4" s="1"/>
  <c r="L28" i="4"/>
  <c r="L43" i="4"/>
  <c r="L58" i="4"/>
  <c r="L73" i="4"/>
  <c r="M88" i="4"/>
  <c r="AE44" i="4"/>
  <c r="AE29" i="4"/>
  <c r="AE59" i="4"/>
  <c r="AE74" i="4"/>
  <c r="AF89" i="4"/>
  <c r="AE104" i="4"/>
  <c r="AE119" i="4" s="1"/>
  <c r="AE134" i="4" s="1"/>
  <c r="AE149" i="4" s="1"/>
  <c r="L46" i="4"/>
  <c r="L31" i="4"/>
  <c r="L61" i="4"/>
  <c r="L76" i="4"/>
  <c r="M91" i="4"/>
  <c r="AF46" i="4"/>
  <c r="AF31" i="4"/>
  <c r="AF61" i="4"/>
  <c r="AF76" i="4"/>
  <c r="AG91" i="4"/>
  <c r="L33" i="4"/>
  <c r="L48" i="4"/>
  <c r="L63" i="4"/>
  <c r="L78" i="4"/>
  <c r="M93" i="4"/>
  <c r="L108" i="4"/>
  <c r="L123" i="4" s="1"/>
  <c r="L138" i="4" s="1"/>
  <c r="L153" i="4" s="1"/>
  <c r="AF33" i="4"/>
  <c r="AF48" i="4"/>
  <c r="AF63" i="4"/>
  <c r="AF78" i="4"/>
  <c r="AG93" i="4"/>
  <c r="AF108" i="4"/>
  <c r="AF123" i="4" s="1"/>
  <c r="AF138" i="4" s="1"/>
  <c r="AF153" i="4" s="1"/>
  <c r="U34" i="4"/>
  <c r="U49" i="4"/>
  <c r="U64" i="4"/>
  <c r="U79" i="4"/>
  <c r="U109" i="4"/>
  <c r="U124" i="4" s="1"/>
  <c r="U139" i="4" s="1"/>
  <c r="U154" i="4" s="1"/>
  <c r="V94" i="4"/>
  <c r="Q26" i="4"/>
  <c r="Q41" i="4"/>
  <c r="Q56" i="4"/>
  <c r="Q71" i="4"/>
  <c r="Q101" i="4"/>
  <c r="Q116" i="4" s="1"/>
  <c r="Q131" i="4" s="1"/>
  <c r="Q146" i="4" s="1"/>
  <c r="R86" i="4"/>
  <c r="W27" i="4"/>
  <c r="W42" i="4"/>
  <c r="W57" i="4"/>
  <c r="W72" i="4"/>
  <c r="Q28" i="4"/>
  <c r="Q43" i="4"/>
  <c r="Q58" i="4"/>
  <c r="Q73" i="4"/>
  <c r="R88" i="4"/>
  <c r="F29" i="4"/>
  <c r="F44" i="4"/>
  <c r="F59" i="4"/>
  <c r="F74" i="4"/>
  <c r="G89" i="4"/>
  <c r="F104" i="4"/>
  <c r="F119" i="4" s="1"/>
  <c r="F134" i="4" s="1"/>
  <c r="F149" i="4" s="1"/>
  <c r="AE30" i="4"/>
  <c r="AE60" i="4"/>
  <c r="AE45" i="4"/>
  <c r="AE75" i="4"/>
  <c r="AE105" i="4"/>
  <c r="AF90" i="4"/>
  <c r="AE120" i="4"/>
  <c r="AE135" i="4" s="1"/>
  <c r="AE150" i="4" s="1"/>
  <c r="AE25" i="4"/>
  <c r="AE40" i="4"/>
  <c r="AE55" i="4"/>
  <c r="AE70" i="4"/>
  <c r="AF85" i="4"/>
  <c r="AE100" i="4"/>
  <c r="AE115" i="4"/>
  <c r="AE130" i="4" s="1"/>
  <c r="AE145" i="4" s="1"/>
  <c r="AF26" i="4"/>
  <c r="AF41" i="4"/>
  <c r="AF56" i="4"/>
  <c r="AF71" i="4"/>
  <c r="AG86" i="4"/>
  <c r="AF101" i="4"/>
  <c r="AF116" i="4" s="1"/>
  <c r="AF131" i="4" s="1"/>
  <c r="AF146" i="4" s="1"/>
  <c r="M27" i="4"/>
  <c r="M42" i="4"/>
  <c r="M57" i="4"/>
  <c r="M72" i="4"/>
  <c r="H35" i="4"/>
  <c r="H50" i="4"/>
  <c r="H65" i="4"/>
  <c r="H80" i="4"/>
  <c r="AB35" i="4"/>
  <c r="AB50" i="4"/>
  <c r="AB65" i="4"/>
  <c r="AB80" i="4"/>
  <c r="R30" i="4"/>
  <c r="R45" i="4"/>
  <c r="R75" i="4"/>
  <c r="R60" i="4"/>
  <c r="L36" i="4"/>
  <c r="L51" i="4"/>
  <c r="L66" i="4"/>
  <c r="L81" i="4"/>
  <c r="M96" i="4"/>
  <c r="W35" i="4"/>
  <c r="W50" i="4"/>
  <c r="W65" i="4"/>
  <c r="W80" i="4"/>
  <c r="Q51" i="4"/>
  <c r="Q66" i="4"/>
  <c r="Q81" i="4"/>
  <c r="R96" i="4"/>
  <c r="R81" i="4" s="1"/>
  <c r="F99" i="4"/>
  <c r="F114" i="4" s="1"/>
  <c r="F129" i="4" s="1"/>
  <c r="F144" i="4" s="1"/>
  <c r="G159" i="4"/>
  <c r="F174" i="4"/>
  <c r="F189" i="4"/>
  <c r="F204" i="4" s="1"/>
  <c r="F219" i="4" s="1"/>
  <c r="Z99" i="4"/>
  <c r="Z114" i="4" s="1"/>
  <c r="Z129" i="4" s="1"/>
  <c r="Z144" i="4" s="1"/>
  <c r="AA159" i="4"/>
  <c r="Z174" i="4"/>
  <c r="Z189" i="4" s="1"/>
  <c r="Z204" i="4" s="1"/>
  <c r="Z219" i="4" s="1"/>
  <c r="K103" i="4"/>
  <c r="K118" i="4" s="1"/>
  <c r="K133" i="4" s="1"/>
  <c r="K148" i="4" s="1"/>
  <c r="K178" i="4"/>
  <c r="K193" i="4" s="1"/>
  <c r="K208" i="4" s="1"/>
  <c r="K223" i="4" s="1"/>
  <c r="L163" i="4"/>
  <c r="AE103" i="4"/>
  <c r="AE118" i="4" s="1"/>
  <c r="AE133" i="4" s="1"/>
  <c r="AE148" i="4" s="1"/>
  <c r="AE178" i="4"/>
  <c r="AE193" i="4" s="1"/>
  <c r="AE208" i="4" s="1"/>
  <c r="AE223" i="4" s="1"/>
  <c r="AF163" i="4"/>
  <c r="P122" i="4"/>
  <c r="P137" i="4" s="1"/>
  <c r="P152" i="4" s="1"/>
  <c r="Q167" i="4"/>
  <c r="P182" i="4"/>
  <c r="P197" i="4" s="1"/>
  <c r="P212" i="4" s="1"/>
  <c r="P227" i="4" s="1"/>
  <c r="U126" i="4"/>
  <c r="U141" i="4" s="1"/>
  <c r="U156" i="4" s="1"/>
  <c r="U186" i="4"/>
  <c r="U201" i="4" s="1"/>
  <c r="U216" i="4" s="1"/>
  <c r="U231" i="4" s="1"/>
  <c r="V171" i="4"/>
  <c r="V111" i="4" s="1"/>
  <c r="V126" i="4" s="1"/>
  <c r="V141" i="4" s="1"/>
  <c r="V156" i="4" s="1"/>
  <c r="AA161" i="4"/>
  <c r="Z176" i="4"/>
  <c r="Z191" i="4" s="1"/>
  <c r="Z206" i="4" s="1"/>
  <c r="Z221" i="4" s="1"/>
  <c r="K102" i="4"/>
  <c r="K117" i="4" s="1"/>
  <c r="K132" i="4" s="1"/>
  <c r="K147" i="4" s="1"/>
  <c r="L162" i="4"/>
  <c r="K177" i="4"/>
  <c r="K192" i="4"/>
  <c r="K207" i="4" s="1"/>
  <c r="K222" i="4" s="1"/>
  <c r="K106" i="4"/>
  <c r="K121" i="4" s="1"/>
  <c r="K136" i="4" s="1"/>
  <c r="K151" i="4" s="1"/>
  <c r="L166" i="4"/>
  <c r="K181" i="4"/>
  <c r="K196" i="4" s="1"/>
  <c r="K211" i="4" s="1"/>
  <c r="K226" i="4" s="1"/>
  <c r="K110" i="4"/>
  <c r="K125" i="4" s="1"/>
  <c r="K140" i="4" s="1"/>
  <c r="K155" i="4" s="1"/>
  <c r="L170" i="4"/>
  <c r="K185" i="4"/>
  <c r="K200" i="4" s="1"/>
  <c r="K215" i="4" s="1"/>
  <c r="K230" i="4" s="1"/>
  <c r="AA102" i="4"/>
  <c r="AA117" i="4" s="1"/>
  <c r="AA132" i="4" s="1"/>
  <c r="AA147" i="4" s="1"/>
  <c r="AA177" i="4"/>
  <c r="AA192" i="4" s="1"/>
  <c r="AA207" i="4" s="1"/>
  <c r="AA222" i="4" s="1"/>
  <c r="AB162" i="4"/>
  <c r="G125" i="4"/>
  <c r="G140" i="4" s="1"/>
  <c r="G155" i="4" s="1"/>
  <c r="G185" i="4"/>
  <c r="G200" i="4" s="1"/>
  <c r="G215" i="4" s="1"/>
  <c r="G230" i="4" s="1"/>
  <c r="H170" i="4"/>
  <c r="H110" i="4" s="1"/>
  <c r="P176" i="4"/>
  <c r="P191" i="4" s="1"/>
  <c r="P206" i="4" s="1"/>
  <c r="P221" i="4" s="1"/>
  <c r="P251" i="4"/>
  <c r="P266" i="4" s="1"/>
  <c r="P281" i="4" s="1"/>
  <c r="P296" i="4" s="1"/>
  <c r="Q236" i="4"/>
  <c r="P195" i="4"/>
  <c r="P210" i="4" s="1"/>
  <c r="P225" i="4" s="1"/>
  <c r="P255" i="4"/>
  <c r="P270" i="4" s="1"/>
  <c r="P285" i="4" s="1"/>
  <c r="P300" i="4" s="1"/>
  <c r="Q240" i="4"/>
  <c r="G244" i="4"/>
  <c r="F259" i="4"/>
  <c r="F274" i="4" s="1"/>
  <c r="F289" i="4" s="1"/>
  <c r="F304" i="4" s="1"/>
  <c r="G181" i="4"/>
  <c r="G196" i="4" s="1"/>
  <c r="G211" i="4" s="1"/>
  <c r="G226" i="4" s="1"/>
  <c r="H166" i="4"/>
  <c r="AB166" i="4"/>
  <c r="M169" i="4"/>
  <c r="K267" i="4"/>
  <c r="K282" i="4" s="1"/>
  <c r="K297" i="4" s="1"/>
  <c r="K252" i="4"/>
  <c r="L237" i="4"/>
  <c r="Z248" i="4"/>
  <c r="Z263" i="4" s="1"/>
  <c r="Z278" i="4" s="1"/>
  <c r="Z293" i="4" s="1"/>
  <c r="W234" i="4"/>
  <c r="V249" i="4"/>
  <c r="V264" i="4" s="1"/>
  <c r="V279" i="4" s="1"/>
  <c r="V294" i="4" s="1"/>
  <c r="R238" i="4"/>
  <c r="Q253" i="4"/>
  <c r="Q268" i="4" s="1"/>
  <c r="Q283" i="4" s="1"/>
  <c r="Q298" i="4" s="1"/>
  <c r="F179" i="4"/>
  <c r="F194" i="4" s="1"/>
  <c r="F209" i="4" s="1"/>
  <c r="F224" i="4" s="1"/>
  <c r="G239" i="4"/>
  <c r="F254" i="4"/>
  <c r="F269" i="4" s="1"/>
  <c r="F284" i="4" s="1"/>
  <c r="F299" i="4" s="1"/>
  <c r="M240" i="4"/>
  <c r="U183" i="4"/>
  <c r="U198" i="4" s="1"/>
  <c r="U213" i="4" s="1"/>
  <c r="U228" i="4" s="1"/>
  <c r="V243" i="4"/>
  <c r="V183" i="4" s="1"/>
  <c r="V198" i="4" s="1"/>
  <c r="V213" i="4" s="1"/>
  <c r="V228" i="4" s="1"/>
  <c r="U258" i="4"/>
  <c r="U273" i="4"/>
  <c r="U288" i="4" s="1"/>
  <c r="U303" i="4" s="1"/>
  <c r="R234" i="4"/>
  <c r="F175" i="4"/>
  <c r="F190" i="4" s="1"/>
  <c r="F205" i="4" s="1"/>
  <c r="F220" i="4" s="1"/>
  <c r="G235" i="4"/>
  <c r="F250" i="4"/>
  <c r="F265" i="4" s="1"/>
  <c r="F280" i="4" s="1"/>
  <c r="F295" i="4" s="1"/>
  <c r="R242" i="4"/>
  <c r="Q257" i="4"/>
  <c r="Q272" i="4" s="1"/>
  <c r="Q287" i="4" s="1"/>
  <c r="Q302" i="4" s="1"/>
  <c r="H240" i="4"/>
  <c r="G255" i="4"/>
  <c r="G270" i="4" s="1"/>
  <c r="G285" i="4" s="1"/>
  <c r="G300" i="4" s="1"/>
  <c r="L308" i="4"/>
  <c r="K323" i="4"/>
  <c r="K338" i="4" s="1"/>
  <c r="K353" i="4" s="1"/>
  <c r="K368" i="4" s="1"/>
  <c r="AE248" i="4"/>
  <c r="AE263" i="4" s="1"/>
  <c r="AE278" i="4" s="1"/>
  <c r="AE293" i="4" s="1"/>
  <c r="AF308" i="4"/>
  <c r="AE323" i="4"/>
  <c r="AE338" i="4" s="1"/>
  <c r="AE353" i="4" s="1"/>
  <c r="AE368" i="4" s="1"/>
  <c r="L312" i="4"/>
  <c r="K327" i="4"/>
  <c r="K342" i="4" s="1"/>
  <c r="K357" i="4" s="1"/>
  <c r="K372" i="4" s="1"/>
  <c r="AE252" i="4"/>
  <c r="AE267" i="4" s="1"/>
  <c r="AE282" i="4" s="1"/>
  <c r="AE297" i="4" s="1"/>
  <c r="AF312" i="4"/>
  <c r="AE327" i="4"/>
  <c r="AE342" i="4" s="1"/>
  <c r="AE357" i="4" s="1"/>
  <c r="AE372" i="4" s="1"/>
  <c r="F331" i="4"/>
  <c r="F346" i="4" s="1"/>
  <c r="F361" i="4" s="1"/>
  <c r="F376" i="4" s="1"/>
  <c r="G316" i="4"/>
  <c r="F271" i="4"/>
  <c r="F286" i="4" s="1"/>
  <c r="F301" i="4" s="1"/>
  <c r="Z331" i="4"/>
  <c r="Z346" i="4" s="1"/>
  <c r="Z361" i="4" s="1"/>
  <c r="Z376" i="4" s="1"/>
  <c r="AA316" i="4"/>
  <c r="K260" i="4"/>
  <c r="K275" i="4"/>
  <c r="K290" i="4" s="1"/>
  <c r="K305" i="4" s="1"/>
  <c r="L320" i="4"/>
  <c r="K335" i="4"/>
  <c r="K350" i="4" s="1"/>
  <c r="K365" i="4" s="1"/>
  <c r="K380" i="4" s="1"/>
  <c r="AE260" i="4"/>
  <c r="AE275" i="4" s="1"/>
  <c r="AE290" i="4" s="1"/>
  <c r="AE305" i="4" s="1"/>
  <c r="AF320" i="4"/>
  <c r="AE335" i="4"/>
  <c r="AE350" i="4" s="1"/>
  <c r="AE365" i="4" s="1"/>
  <c r="AE380" i="4" s="1"/>
  <c r="K183" i="4"/>
  <c r="K198" i="4" s="1"/>
  <c r="K213" i="4" s="1"/>
  <c r="K228" i="4" s="1"/>
  <c r="L243" i="4"/>
  <c r="K258" i="4"/>
  <c r="K273" i="4" s="1"/>
  <c r="K288" i="4" s="1"/>
  <c r="K303" i="4" s="1"/>
  <c r="AE175" i="4"/>
  <c r="AE190" i="4" s="1"/>
  <c r="AE205" i="4" s="1"/>
  <c r="AE220" i="4" s="1"/>
  <c r="AF235" i="4"/>
  <c r="AE250" i="4"/>
  <c r="AE265" i="4" s="1"/>
  <c r="AE280" i="4" s="1"/>
  <c r="AE295" i="4" s="1"/>
  <c r="V184" i="4"/>
  <c r="V199" i="4" s="1"/>
  <c r="V214" i="4" s="1"/>
  <c r="V229" i="4" s="1"/>
  <c r="W244" i="4"/>
  <c r="AF311" i="4"/>
  <c r="AE326" i="4"/>
  <c r="AE341" i="4" s="1"/>
  <c r="AE356" i="4" s="1"/>
  <c r="AE371" i="4" s="1"/>
  <c r="K285" i="4"/>
  <c r="K300" i="4" s="1"/>
  <c r="L315" i="4"/>
  <c r="K330" i="4"/>
  <c r="K345" i="4" s="1"/>
  <c r="K360" i="4" s="1"/>
  <c r="K375" i="4" s="1"/>
  <c r="M336" i="4"/>
  <c r="M351" i="4" s="1"/>
  <c r="M366" i="4" s="1"/>
  <c r="M381" i="4" s="1"/>
  <c r="AB324" i="4"/>
  <c r="AB339" i="4" s="1"/>
  <c r="AB354" i="4" s="1"/>
  <c r="AB369" i="4" s="1"/>
  <c r="M314" i="4"/>
  <c r="L329" i="4"/>
  <c r="L344" i="4" s="1"/>
  <c r="L359" i="4" s="1"/>
  <c r="L374" i="4" s="1"/>
  <c r="AG314" i="4"/>
  <c r="AF329" i="4"/>
  <c r="AF344" i="4" s="1"/>
  <c r="AF359" i="4" s="1"/>
  <c r="AF374" i="4" s="1"/>
  <c r="H332" i="4"/>
  <c r="H347" i="4" s="1"/>
  <c r="H362" i="4" s="1"/>
  <c r="H377" i="4" s="1"/>
  <c r="Q319" i="4"/>
  <c r="P334" i="4"/>
  <c r="P349" i="4" s="1"/>
  <c r="P364" i="4" s="1"/>
  <c r="P379" i="4" s="1"/>
  <c r="W332" i="4"/>
  <c r="W347" i="4" s="1"/>
  <c r="W362" i="4" s="1"/>
  <c r="W377" i="4" s="1"/>
  <c r="W336" i="4"/>
  <c r="W351" i="4" s="1"/>
  <c r="W366" i="4" s="1"/>
  <c r="W381" i="4" s="1"/>
  <c r="R328" i="4"/>
  <c r="R343" i="4" s="1"/>
  <c r="R358" i="4" s="1"/>
  <c r="R373" i="4" s="1"/>
  <c r="H314" i="4"/>
  <c r="G329" i="4"/>
  <c r="G344" i="4" s="1"/>
  <c r="G359" i="4" s="1"/>
  <c r="G374" i="4" s="1"/>
  <c r="AB314" i="4"/>
  <c r="AA329" i="4"/>
  <c r="AA344" i="4" s="1"/>
  <c r="AA359" i="4" s="1"/>
  <c r="AA374" i="4" s="1"/>
  <c r="R351" i="4"/>
  <c r="R366" i="4" s="1"/>
  <c r="R381" i="4" s="1"/>
  <c r="H30" i="14"/>
  <c r="O30" i="3"/>
  <c r="R30" i="3" s="1"/>
  <c r="I30" i="3" s="1"/>
  <c r="J30" i="14" s="1"/>
  <c r="V49" i="3"/>
  <c r="R38" i="3"/>
  <c r="I38" i="3" s="1"/>
  <c r="J38" i="14" s="1"/>
  <c r="AB27" i="4"/>
  <c r="AB57" i="4"/>
  <c r="AB72" i="4"/>
  <c r="G31" i="4"/>
  <c r="G46" i="4"/>
  <c r="G61" i="4"/>
  <c r="G76" i="4"/>
  <c r="H91" i="4"/>
  <c r="G106" i="4"/>
  <c r="G121" i="4" s="1"/>
  <c r="G136" i="4" s="1"/>
  <c r="G151" i="4" s="1"/>
  <c r="P34" i="4"/>
  <c r="P49" i="4"/>
  <c r="P64" i="4"/>
  <c r="P79" i="4"/>
  <c r="Q94" i="4"/>
  <c r="P109" i="4"/>
  <c r="P124" i="4" s="1"/>
  <c r="P139" i="4" s="1"/>
  <c r="P154" i="4" s="1"/>
  <c r="G28" i="4"/>
  <c r="G43" i="4"/>
  <c r="G58" i="4"/>
  <c r="G73" i="4"/>
  <c r="H88" i="4"/>
  <c r="G103" i="4"/>
  <c r="G118" i="4" s="1"/>
  <c r="G133" i="4" s="1"/>
  <c r="G148" i="4" s="1"/>
  <c r="K25" i="4"/>
  <c r="K40" i="4"/>
  <c r="K55" i="4"/>
  <c r="K70" i="4"/>
  <c r="L85" i="4"/>
  <c r="K100" i="4"/>
  <c r="K115" i="4" s="1"/>
  <c r="K130" i="4" s="1"/>
  <c r="K145" i="4" s="1"/>
  <c r="V41" i="4"/>
  <c r="V71" i="4"/>
  <c r="V56" i="4"/>
  <c r="W86" i="4"/>
  <c r="W71" i="4" s="1"/>
  <c r="V101" i="4"/>
  <c r="V116" i="4" s="1"/>
  <c r="V131" i="4" s="1"/>
  <c r="V146" i="4" s="1"/>
  <c r="Z30" i="4"/>
  <c r="Z45" i="4"/>
  <c r="Z60" i="4"/>
  <c r="Z75" i="4"/>
  <c r="AA90" i="4"/>
  <c r="Z105" i="4"/>
  <c r="Z120" i="4" s="1"/>
  <c r="Z135" i="4" s="1"/>
  <c r="Z150" i="4" s="1"/>
  <c r="AA36" i="4"/>
  <c r="AA51" i="4"/>
  <c r="AA66" i="4"/>
  <c r="AA81" i="4"/>
  <c r="AB96" i="4"/>
  <c r="K107" i="4"/>
  <c r="K122" i="4"/>
  <c r="K137" i="4" s="1"/>
  <c r="K152" i="4" s="1"/>
  <c r="K182" i="4"/>
  <c r="K197" i="4" s="1"/>
  <c r="K212" i="4" s="1"/>
  <c r="K227" i="4" s="1"/>
  <c r="L167" i="4"/>
  <c r="P126" i="4"/>
  <c r="P141" i="4" s="1"/>
  <c r="P156" i="4" s="1"/>
  <c r="Q171" i="4"/>
  <c r="P186" i="4"/>
  <c r="P201" i="4" s="1"/>
  <c r="P216" i="4" s="1"/>
  <c r="P231" i="4" s="1"/>
  <c r="AA165" i="4"/>
  <c r="Z180" i="4"/>
  <c r="Z195" i="4" s="1"/>
  <c r="Z210" i="4" s="1"/>
  <c r="Z225" i="4" s="1"/>
  <c r="Z98" i="4"/>
  <c r="Z113" i="4" s="1"/>
  <c r="Z128" i="4" s="1"/>
  <c r="Z143" i="4" s="1"/>
  <c r="AA158" i="4"/>
  <c r="Z173" i="4"/>
  <c r="Z188" i="4"/>
  <c r="Z203" i="4" s="1"/>
  <c r="Z218" i="4" s="1"/>
  <c r="AG169" i="4"/>
  <c r="AF184" i="4"/>
  <c r="AF199" i="4" s="1"/>
  <c r="AF214" i="4" s="1"/>
  <c r="AF229" i="4" s="1"/>
  <c r="AG261" i="4"/>
  <c r="AG276" i="4"/>
  <c r="AG291" i="4" s="1"/>
  <c r="AG306" i="4" s="1"/>
  <c r="F323" i="4"/>
  <c r="F338" i="4" s="1"/>
  <c r="F353" i="4" s="1"/>
  <c r="F368" i="4" s="1"/>
  <c r="G308" i="4"/>
  <c r="Z335" i="4"/>
  <c r="Z350" i="4" s="1"/>
  <c r="Z365" i="4" s="1"/>
  <c r="Z380" i="4" s="1"/>
  <c r="AA320" i="4"/>
  <c r="W314" i="4"/>
  <c r="V329" i="4"/>
  <c r="V344" i="4" s="1"/>
  <c r="V359" i="4" s="1"/>
  <c r="V374" i="4" s="1"/>
  <c r="AB310" i="4"/>
  <c r="AA325" i="4"/>
  <c r="AA340" i="4" s="1"/>
  <c r="AA355" i="4" s="1"/>
  <c r="AA370" i="4" s="1"/>
  <c r="G319" i="4"/>
  <c r="F334" i="4"/>
  <c r="F349" i="4" s="1"/>
  <c r="F364" i="4" s="1"/>
  <c r="F379" i="4" s="1"/>
  <c r="O41" i="3"/>
  <c r="R41" i="3" s="1"/>
  <c r="I41" i="3" s="1"/>
  <c r="J41" i="14" s="1"/>
  <c r="H41" i="14"/>
  <c r="G9" i="4"/>
  <c r="F24" i="4"/>
  <c r="F39" i="4"/>
  <c r="F69" i="4"/>
  <c r="F54" i="4"/>
  <c r="AG23" i="4"/>
  <c r="V26" i="4"/>
  <c r="P25" i="4"/>
  <c r="P40" i="4"/>
  <c r="P55" i="4"/>
  <c r="P70" i="4"/>
  <c r="Q85" i="4"/>
  <c r="P100" i="4"/>
  <c r="P115" i="4" s="1"/>
  <c r="P130" i="4" s="1"/>
  <c r="P145" i="4" s="1"/>
  <c r="F32" i="4"/>
  <c r="F47" i="4"/>
  <c r="F62" i="4"/>
  <c r="F77" i="4"/>
  <c r="G92" i="4"/>
  <c r="F107" i="4"/>
  <c r="F122" i="4" s="1"/>
  <c r="F137" i="4" s="1"/>
  <c r="F152" i="4" s="1"/>
  <c r="F34" i="4"/>
  <c r="F49" i="4"/>
  <c r="F64" i="4"/>
  <c r="F79" i="4"/>
  <c r="G94" i="4"/>
  <c r="F109" i="4"/>
  <c r="F124" i="4" s="1"/>
  <c r="F139" i="4" s="1"/>
  <c r="F154" i="4" s="1"/>
  <c r="U29" i="4"/>
  <c r="U44" i="4"/>
  <c r="U59" i="4"/>
  <c r="U74" i="4"/>
  <c r="V89" i="4"/>
  <c r="U104" i="4"/>
  <c r="U119" i="4" s="1"/>
  <c r="U134" i="4" s="1"/>
  <c r="U149" i="4" s="1"/>
  <c r="F25" i="4"/>
  <c r="F40" i="4"/>
  <c r="F70" i="4"/>
  <c r="F55" i="4"/>
  <c r="G85" i="4"/>
  <c r="F100" i="4"/>
  <c r="F115" i="4" s="1"/>
  <c r="F130" i="4" s="1"/>
  <c r="F145" i="4" s="1"/>
  <c r="AA28" i="4"/>
  <c r="AA43" i="4"/>
  <c r="AA58" i="4"/>
  <c r="AA73" i="4"/>
  <c r="AB88" i="4"/>
  <c r="Z29" i="4"/>
  <c r="Z44" i="4"/>
  <c r="Z59" i="4"/>
  <c r="Z74" i="4"/>
  <c r="AA89" i="4"/>
  <c r="Z104" i="4"/>
  <c r="Z119" i="4" s="1"/>
  <c r="Z134" i="4" s="1"/>
  <c r="Z149" i="4" s="1"/>
  <c r="AG27" i="4"/>
  <c r="AG42" i="4"/>
  <c r="AG57" i="4"/>
  <c r="AG72" i="4"/>
  <c r="Q32" i="4"/>
  <c r="Q47" i="4"/>
  <c r="Q62" i="4"/>
  <c r="Q77" i="4"/>
  <c r="R92" i="4"/>
  <c r="Q107" i="4"/>
  <c r="Q122" i="4" s="1"/>
  <c r="Q137" i="4" s="1"/>
  <c r="Q152" i="4" s="1"/>
  <c r="W92" i="4"/>
  <c r="K99" i="4"/>
  <c r="K114" i="4" s="1"/>
  <c r="K129" i="4" s="1"/>
  <c r="K144" i="4" s="1"/>
  <c r="K174" i="4"/>
  <c r="K189" i="4" s="1"/>
  <c r="K204" i="4" s="1"/>
  <c r="K219" i="4" s="1"/>
  <c r="L159" i="4"/>
  <c r="AE99" i="4"/>
  <c r="AE114" i="4" s="1"/>
  <c r="AE129" i="4" s="1"/>
  <c r="AE144" i="4" s="1"/>
  <c r="AE174" i="4"/>
  <c r="AE189" i="4" s="1"/>
  <c r="AE204" i="4" s="1"/>
  <c r="AE219" i="4" s="1"/>
  <c r="AF159" i="4"/>
  <c r="P103" i="4"/>
  <c r="P118" i="4" s="1"/>
  <c r="P133" i="4" s="1"/>
  <c r="P148" i="4" s="1"/>
  <c r="Q163" i="4"/>
  <c r="P178" i="4"/>
  <c r="P193" i="4"/>
  <c r="P208" i="4" s="1"/>
  <c r="P223" i="4" s="1"/>
  <c r="V167" i="4"/>
  <c r="U182" i="4"/>
  <c r="U197" i="4" s="1"/>
  <c r="U212" i="4" s="1"/>
  <c r="U227" i="4" s="1"/>
  <c r="F111" i="4"/>
  <c r="F126" i="4"/>
  <c r="F141" i="4" s="1"/>
  <c r="F156" i="4" s="1"/>
  <c r="G171" i="4"/>
  <c r="F186" i="4"/>
  <c r="F201" i="4" s="1"/>
  <c r="F216" i="4" s="1"/>
  <c r="F231" i="4" s="1"/>
  <c r="Z111" i="4"/>
  <c r="Z126" i="4" s="1"/>
  <c r="Z141" i="4" s="1"/>
  <c r="Z156" i="4" s="1"/>
  <c r="AA171" i="4"/>
  <c r="Z201" i="4"/>
  <c r="Z216" i="4" s="1"/>
  <c r="Z231" i="4" s="1"/>
  <c r="Z186" i="4"/>
  <c r="W168" i="4"/>
  <c r="U102" i="4"/>
  <c r="U117" i="4" s="1"/>
  <c r="U132" i="4" s="1"/>
  <c r="U147" i="4" s="1"/>
  <c r="V162" i="4"/>
  <c r="U177" i="4"/>
  <c r="U192" i="4"/>
  <c r="U207" i="4" s="1"/>
  <c r="U222" i="4" s="1"/>
  <c r="U106" i="4"/>
  <c r="U121" i="4" s="1"/>
  <c r="U136" i="4" s="1"/>
  <c r="U151" i="4" s="1"/>
  <c r="V166" i="4"/>
  <c r="U181" i="4"/>
  <c r="U196" i="4" s="1"/>
  <c r="U211" i="4" s="1"/>
  <c r="U226" i="4" s="1"/>
  <c r="U110" i="4"/>
  <c r="U125" i="4" s="1"/>
  <c r="U140" i="4" s="1"/>
  <c r="U155" i="4" s="1"/>
  <c r="V170" i="4"/>
  <c r="U185" i="4"/>
  <c r="U200" i="4"/>
  <c r="U215" i="4" s="1"/>
  <c r="U230" i="4" s="1"/>
  <c r="AG165" i="4"/>
  <c r="AF180" i="4"/>
  <c r="AF195" i="4" s="1"/>
  <c r="AF210" i="4" s="1"/>
  <c r="AF225" i="4" s="1"/>
  <c r="R166" i="4"/>
  <c r="Q181" i="4"/>
  <c r="Q196" i="4" s="1"/>
  <c r="Q211" i="4" s="1"/>
  <c r="Q226" i="4" s="1"/>
  <c r="AA125" i="4"/>
  <c r="AA140" i="4" s="1"/>
  <c r="AA155" i="4" s="1"/>
  <c r="AA185" i="4"/>
  <c r="AB170" i="4"/>
  <c r="AB110" i="4" s="1"/>
  <c r="AA200" i="4"/>
  <c r="AA215" i="4" s="1"/>
  <c r="AA230" i="4" s="1"/>
  <c r="AF98" i="4"/>
  <c r="AF113" i="4" s="1"/>
  <c r="AF128" i="4" s="1"/>
  <c r="AF143" i="4" s="1"/>
  <c r="AG158" i="4"/>
  <c r="AG98" i="4" s="1"/>
  <c r="AF173" i="4"/>
  <c r="AF188" i="4" s="1"/>
  <c r="AF203" i="4" s="1"/>
  <c r="AF218" i="4" s="1"/>
  <c r="R161" i="4"/>
  <c r="Q176" i="4"/>
  <c r="Q191" i="4"/>
  <c r="Q206" i="4" s="1"/>
  <c r="Q221" i="4" s="1"/>
  <c r="U191" i="4"/>
  <c r="U206" i="4" s="1"/>
  <c r="U221" i="4" s="1"/>
  <c r="U251" i="4"/>
  <c r="U266" i="4" s="1"/>
  <c r="U281" i="4" s="1"/>
  <c r="U296" i="4" s="1"/>
  <c r="V236" i="4"/>
  <c r="U195" i="4"/>
  <c r="U210" i="4" s="1"/>
  <c r="U225" i="4" s="1"/>
  <c r="U255" i="4"/>
  <c r="U270" i="4" s="1"/>
  <c r="U285" i="4" s="1"/>
  <c r="U300" i="4" s="1"/>
  <c r="V240" i="4"/>
  <c r="L244" i="4"/>
  <c r="K259" i="4"/>
  <c r="K274" i="4" s="1"/>
  <c r="K289" i="4" s="1"/>
  <c r="K304" i="4" s="1"/>
  <c r="M161" i="4"/>
  <c r="L176" i="4"/>
  <c r="L191" i="4" s="1"/>
  <c r="L206" i="4" s="1"/>
  <c r="L221" i="4" s="1"/>
  <c r="AG161" i="4"/>
  <c r="AF191" i="4"/>
  <c r="AF206" i="4" s="1"/>
  <c r="AF221" i="4" s="1"/>
  <c r="AF176" i="4"/>
  <c r="K184" i="4"/>
  <c r="K199" i="4" s="1"/>
  <c r="K214" i="4" s="1"/>
  <c r="K229" i="4" s="1"/>
  <c r="U260" i="4"/>
  <c r="U275" i="4" s="1"/>
  <c r="U290" i="4" s="1"/>
  <c r="U305" i="4" s="1"/>
  <c r="V245" i="4"/>
  <c r="F248" i="4"/>
  <c r="F263" i="4" s="1"/>
  <c r="F278" i="4" s="1"/>
  <c r="F293" i="4" s="1"/>
  <c r="P175" i="4"/>
  <c r="P190" i="4" s="1"/>
  <c r="P205" i="4" s="1"/>
  <c r="P220" i="4" s="1"/>
  <c r="P250" i="4"/>
  <c r="P265" i="4" s="1"/>
  <c r="P280" i="4" s="1"/>
  <c r="P295" i="4" s="1"/>
  <c r="Q235" i="4"/>
  <c r="G268" i="4"/>
  <c r="G283" i="4" s="1"/>
  <c r="G298" i="4" s="1"/>
  <c r="H238" i="4"/>
  <c r="G253" i="4"/>
  <c r="R246" i="4"/>
  <c r="Q261" i="4"/>
  <c r="Q276" i="4" s="1"/>
  <c r="Q291" i="4" s="1"/>
  <c r="Q306" i="4" s="1"/>
  <c r="AG240" i="4"/>
  <c r="H234" i="4"/>
  <c r="G249" i="4"/>
  <c r="G264" i="4" s="1"/>
  <c r="G279" i="4" s="1"/>
  <c r="G294" i="4" s="1"/>
  <c r="W238" i="4"/>
  <c r="V253" i="4"/>
  <c r="V268" i="4" s="1"/>
  <c r="V283" i="4" s="1"/>
  <c r="V298" i="4" s="1"/>
  <c r="U179" i="4"/>
  <c r="U194" i="4" s="1"/>
  <c r="U209" i="4" s="1"/>
  <c r="U224" i="4" s="1"/>
  <c r="V239" i="4"/>
  <c r="U254" i="4"/>
  <c r="U269" i="4" s="1"/>
  <c r="U284" i="4" s="1"/>
  <c r="U299" i="4" s="1"/>
  <c r="AG244" i="4"/>
  <c r="P278" i="4"/>
  <c r="P293" i="4" s="1"/>
  <c r="Q308" i="4"/>
  <c r="P323" i="4"/>
  <c r="P338" i="4" s="1"/>
  <c r="P353" i="4" s="1"/>
  <c r="P368" i="4" s="1"/>
  <c r="P282" i="4"/>
  <c r="P297" i="4" s="1"/>
  <c r="Q312" i="4"/>
  <c r="P327" i="4"/>
  <c r="P342" i="4" s="1"/>
  <c r="P357" i="4" s="1"/>
  <c r="P372" i="4" s="1"/>
  <c r="L316" i="4"/>
  <c r="K331" i="4"/>
  <c r="K346" i="4" s="1"/>
  <c r="K361" i="4" s="1"/>
  <c r="K376" i="4" s="1"/>
  <c r="AE256" i="4"/>
  <c r="AE271" i="4" s="1"/>
  <c r="AE286" i="4" s="1"/>
  <c r="AE301" i="4" s="1"/>
  <c r="AF316" i="4"/>
  <c r="AE331" i="4"/>
  <c r="AE346" i="4" s="1"/>
  <c r="AE361" i="4" s="1"/>
  <c r="AE376" i="4" s="1"/>
  <c r="P275" i="4"/>
  <c r="P290" i="4" s="1"/>
  <c r="P305" i="4" s="1"/>
  <c r="Q320" i="4"/>
  <c r="P335" i="4"/>
  <c r="P350" i="4" s="1"/>
  <c r="P365" i="4" s="1"/>
  <c r="P380" i="4" s="1"/>
  <c r="K175" i="4"/>
  <c r="K190" i="4" s="1"/>
  <c r="K205" i="4" s="1"/>
  <c r="K220" i="4" s="1"/>
  <c r="L235" i="4"/>
  <c r="K250" i="4"/>
  <c r="K265" i="4" s="1"/>
  <c r="K280" i="4" s="1"/>
  <c r="K295" i="4" s="1"/>
  <c r="M236" i="4"/>
  <c r="AF319" i="4"/>
  <c r="AF259" i="4" s="1"/>
  <c r="AE304" i="4"/>
  <c r="AE334" i="4"/>
  <c r="AE349" i="4" s="1"/>
  <c r="AE364" i="4" s="1"/>
  <c r="AE379" i="4" s="1"/>
  <c r="AG351" i="4"/>
  <c r="AG366" i="4" s="1"/>
  <c r="AG381" i="4" s="1"/>
  <c r="AG336" i="4"/>
  <c r="H324" i="4"/>
  <c r="H339" i="4" s="1"/>
  <c r="H354" i="4" s="1"/>
  <c r="H369" i="4" s="1"/>
  <c r="W310" i="4"/>
  <c r="V325" i="4"/>
  <c r="V340" i="4" s="1"/>
  <c r="V355" i="4" s="1"/>
  <c r="V370" i="4" s="1"/>
  <c r="Q311" i="4"/>
  <c r="P326" i="4"/>
  <c r="P341" i="4"/>
  <c r="P356" i="4" s="1"/>
  <c r="P371" i="4" s="1"/>
  <c r="W328" i="4"/>
  <c r="W343" i="4" s="1"/>
  <c r="W358" i="4" s="1"/>
  <c r="W373" i="4" s="1"/>
  <c r="AA311" i="4"/>
  <c r="Z326" i="4"/>
  <c r="Z341" i="4" s="1"/>
  <c r="Z356" i="4" s="1"/>
  <c r="Z371" i="4" s="1"/>
  <c r="Z266" i="4"/>
  <c r="Z281" i="4" s="1"/>
  <c r="Z296" i="4" s="1"/>
  <c r="AA315" i="4"/>
  <c r="Z330" i="4"/>
  <c r="Z345" i="4" s="1"/>
  <c r="Z360" i="4" s="1"/>
  <c r="Z375" i="4" s="1"/>
  <c r="Z270" i="4"/>
  <c r="Z285" i="4" s="1"/>
  <c r="Z300" i="4" s="1"/>
  <c r="H318" i="4"/>
  <c r="G333" i="4"/>
  <c r="G348" i="4" s="1"/>
  <c r="G363" i="4" s="1"/>
  <c r="G378" i="4" s="1"/>
  <c r="AB318" i="4"/>
  <c r="AA333" i="4"/>
  <c r="AA348" i="4" s="1"/>
  <c r="AA363" i="4" s="1"/>
  <c r="AA378" i="4" s="1"/>
  <c r="R393" i="4"/>
  <c r="R333" i="4" s="1"/>
  <c r="Q348" i="4"/>
  <c r="Q363" i="4" s="1"/>
  <c r="Q378" i="4" s="1"/>
  <c r="O35" i="3"/>
  <c r="R35" i="3" s="1"/>
  <c r="I35" i="3" s="1"/>
  <c r="J35" i="14" s="1"/>
  <c r="H35" i="14"/>
  <c r="V47" i="3"/>
  <c r="AA9" i="4"/>
  <c r="Z24" i="4"/>
  <c r="Z39" i="4"/>
  <c r="Z69" i="4"/>
  <c r="Z54" i="4"/>
  <c r="L39" i="4"/>
  <c r="L54" i="4"/>
  <c r="L69" i="4"/>
  <c r="M84" i="4"/>
  <c r="M69" i="4" s="1"/>
  <c r="L114" i="4"/>
  <c r="L129" i="4" s="1"/>
  <c r="L144" i="4" s="1"/>
  <c r="L99" i="4"/>
  <c r="AA31" i="4"/>
  <c r="AA46" i="4"/>
  <c r="AA61" i="4"/>
  <c r="AA76" i="4"/>
  <c r="AB91" i="4"/>
  <c r="AA106" i="4"/>
  <c r="AA121" i="4"/>
  <c r="AA136" i="4" s="1"/>
  <c r="AA151" i="4" s="1"/>
  <c r="AA48" i="4"/>
  <c r="AA63" i="4"/>
  <c r="AA33" i="4"/>
  <c r="AA78" i="4"/>
  <c r="AB93" i="4"/>
  <c r="AA108" i="4"/>
  <c r="AA123" i="4" s="1"/>
  <c r="AA138" i="4" s="1"/>
  <c r="AA153" i="4" s="1"/>
  <c r="Q54" i="4"/>
  <c r="Q39" i="4"/>
  <c r="Q69" i="4"/>
  <c r="R84" i="4"/>
  <c r="R39" i="4" s="1"/>
  <c r="Z25" i="4"/>
  <c r="Z40" i="4"/>
  <c r="Z55" i="4"/>
  <c r="Z70" i="4"/>
  <c r="AA85" i="4"/>
  <c r="Z100" i="4"/>
  <c r="Z115" i="4" s="1"/>
  <c r="Z130" i="4" s="1"/>
  <c r="Z145" i="4" s="1"/>
  <c r="AA32" i="4"/>
  <c r="AA47" i="4"/>
  <c r="AA62" i="4"/>
  <c r="AA77" i="4"/>
  <c r="AB92" i="4"/>
  <c r="M35" i="4"/>
  <c r="M50" i="4"/>
  <c r="M65" i="4"/>
  <c r="M80" i="4"/>
  <c r="U99" i="4"/>
  <c r="U114" i="4" s="1"/>
  <c r="U129" i="4" s="1"/>
  <c r="U144" i="4" s="1"/>
  <c r="V159" i="4"/>
  <c r="U174" i="4"/>
  <c r="U189" i="4" s="1"/>
  <c r="U204" i="4" s="1"/>
  <c r="U219" i="4" s="1"/>
  <c r="Z103" i="4"/>
  <c r="Z118" i="4" s="1"/>
  <c r="Z133" i="4" s="1"/>
  <c r="Z148" i="4" s="1"/>
  <c r="AA163" i="4"/>
  <c r="Z178" i="4"/>
  <c r="Z208" i="4"/>
  <c r="Z223" i="4" s="1"/>
  <c r="Z193" i="4"/>
  <c r="AE182" i="4"/>
  <c r="AE197" i="4" s="1"/>
  <c r="AE212" i="4" s="1"/>
  <c r="AE227" i="4" s="1"/>
  <c r="AF167" i="4"/>
  <c r="G161" i="4"/>
  <c r="F176" i="4"/>
  <c r="F191" i="4" s="1"/>
  <c r="F206" i="4" s="1"/>
  <c r="F221" i="4" s="1"/>
  <c r="Q98" i="4"/>
  <c r="Q113" i="4" s="1"/>
  <c r="Q128" i="4" s="1"/>
  <c r="Q143" i="4" s="1"/>
  <c r="R158" i="4"/>
  <c r="Q173" i="4"/>
  <c r="Q188" i="4" s="1"/>
  <c r="Q203" i="4" s="1"/>
  <c r="Q218" i="4" s="1"/>
  <c r="Q120" i="4"/>
  <c r="Q135" i="4" s="1"/>
  <c r="Q150" i="4" s="1"/>
  <c r="R165" i="4"/>
  <c r="R105" i="4" s="1"/>
  <c r="Q180" i="4"/>
  <c r="Q195" i="4" s="1"/>
  <c r="Q210" i="4" s="1"/>
  <c r="Q225" i="4" s="1"/>
  <c r="L98" i="4"/>
  <c r="L113" i="4" s="1"/>
  <c r="L128" i="4" s="1"/>
  <c r="L143" i="4" s="1"/>
  <c r="M158" i="4"/>
  <c r="AA244" i="4"/>
  <c r="Z259" i="4"/>
  <c r="Z274" i="4" s="1"/>
  <c r="Z289" i="4" s="1"/>
  <c r="Z304" i="4" s="1"/>
  <c r="Q102" i="4"/>
  <c r="Q117" i="4" s="1"/>
  <c r="Q132" i="4" s="1"/>
  <c r="Q147" i="4" s="1"/>
  <c r="R162" i="4"/>
  <c r="Q177" i="4"/>
  <c r="Q192" i="4" s="1"/>
  <c r="Q207" i="4" s="1"/>
  <c r="Q222" i="4" s="1"/>
  <c r="Z256" i="4"/>
  <c r="Z271" i="4" s="1"/>
  <c r="Z286" i="4" s="1"/>
  <c r="Z301" i="4" s="1"/>
  <c r="AA241" i="4"/>
  <c r="AA181" i="4" s="1"/>
  <c r="AA196" i="4" s="1"/>
  <c r="AG257" i="4"/>
  <c r="AG272" i="4" s="1"/>
  <c r="AG287" i="4" s="1"/>
  <c r="AG302" i="4" s="1"/>
  <c r="H246" i="4"/>
  <c r="G261" i="4"/>
  <c r="G276" i="4" s="1"/>
  <c r="G291" i="4" s="1"/>
  <c r="G306" i="4" s="1"/>
  <c r="H236" i="4"/>
  <c r="L253" i="4"/>
  <c r="M238" i="4"/>
  <c r="L268" i="4"/>
  <c r="L283" i="4" s="1"/>
  <c r="L298" i="4" s="1"/>
  <c r="M261" i="4"/>
  <c r="M276" i="4" s="1"/>
  <c r="M291" i="4" s="1"/>
  <c r="M306" i="4" s="1"/>
  <c r="Z323" i="4"/>
  <c r="AA308" i="4"/>
  <c r="Z338" i="4"/>
  <c r="Z353" i="4" s="1"/>
  <c r="Z368" i="4" s="1"/>
  <c r="Z327" i="4"/>
  <c r="Z342" i="4" s="1"/>
  <c r="Z357" i="4" s="1"/>
  <c r="Z372" i="4" s="1"/>
  <c r="AA312" i="4"/>
  <c r="U271" i="4"/>
  <c r="U286" i="4" s="1"/>
  <c r="U301" i="4" s="1"/>
  <c r="V316" i="4"/>
  <c r="U331" i="4"/>
  <c r="U346" i="4" s="1"/>
  <c r="U361" i="4" s="1"/>
  <c r="U376" i="4" s="1"/>
  <c r="AE183" i="4"/>
  <c r="AE198" i="4" s="1"/>
  <c r="AE213" i="4" s="1"/>
  <c r="AE228" i="4" s="1"/>
  <c r="AF243" i="4"/>
  <c r="AE258" i="4"/>
  <c r="AE273" i="4" s="1"/>
  <c r="AE288" i="4" s="1"/>
  <c r="AE303" i="4" s="1"/>
  <c r="L311" i="4"/>
  <c r="K326" i="4"/>
  <c r="K341" i="4" s="1"/>
  <c r="K356" i="4" s="1"/>
  <c r="K371" i="4" s="1"/>
  <c r="AG332" i="4"/>
  <c r="AG347" i="4" s="1"/>
  <c r="AG362" i="4" s="1"/>
  <c r="AG377" i="4" s="1"/>
  <c r="AG310" i="4"/>
  <c r="AF325" i="4"/>
  <c r="AF340" i="4" s="1"/>
  <c r="AF355" i="4" s="1"/>
  <c r="AF370" i="4" s="1"/>
  <c r="V311" i="4"/>
  <c r="U326" i="4"/>
  <c r="U341" i="4" s="1"/>
  <c r="U356" i="4" s="1"/>
  <c r="U371" i="4" s="1"/>
  <c r="AA319" i="4"/>
  <c r="Z334" i="4"/>
  <c r="Z349" i="4" s="1"/>
  <c r="Z364" i="4" s="1"/>
  <c r="Z379" i="4" s="1"/>
  <c r="H39" i="14"/>
  <c r="O39" i="3"/>
  <c r="R39" i="3" s="1"/>
  <c r="I39" i="3" s="1"/>
  <c r="J39" i="14" s="1"/>
  <c r="M49" i="1"/>
  <c r="J14" i="2"/>
  <c r="W8" i="4"/>
  <c r="V23" i="4"/>
  <c r="V38" i="4"/>
  <c r="V68" i="4"/>
  <c r="V53" i="4"/>
  <c r="W17" i="4"/>
  <c r="V32" i="4"/>
  <c r="V47" i="4"/>
  <c r="V77" i="4"/>
  <c r="V62" i="4"/>
  <c r="H53" i="4"/>
  <c r="H68" i="4"/>
  <c r="M45" i="4"/>
  <c r="M60" i="4"/>
  <c r="M75" i="4"/>
  <c r="Q31" i="4"/>
  <c r="Q46" i="4"/>
  <c r="Q61" i="4"/>
  <c r="Q76" i="4"/>
  <c r="Q106" i="4"/>
  <c r="Q121" i="4" s="1"/>
  <c r="Q136" i="4" s="1"/>
  <c r="Q151" i="4" s="1"/>
  <c r="R91" i="4"/>
  <c r="Q48" i="4"/>
  <c r="Q63" i="4"/>
  <c r="Q78" i="4"/>
  <c r="Q108" i="4"/>
  <c r="Q123" i="4" s="1"/>
  <c r="Q138" i="4" s="1"/>
  <c r="Q153" i="4" s="1"/>
  <c r="R93" i="4"/>
  <c r="R33" i="4" s="1"/>
  <c r="Z34" i="4"/>
  <c r="Z49" i="4"/>
  <c r="Z64" i="4"/>
  <c r="Z79" i="4"/>
  <c r="AA94" i="4"/>
  <c r="Z109" i="4"/>
  <c r="Z124" i="4" s="1"/>
  <c r="Z139" i="4" s="1"/>
  <c r="Z154" i="4" s="1"/>
  <c r="Q24" i="4"/>
  <c r="H23" i="4"/>
  <c r="W26" i="4"/>
  <c r="R51" i="4"/>
  <c r="AB42" i="4"/>
  <c r="F26" i="4"/>
  <c r="F41" i="4"/>
  <c r="F56" i="4"/>
  <c r="F71" i="4"/>
  <c r="G86" i="4"/>
  <c r="F101" i="4"/>
  <c r="F116" i="4" s="1"/>
  <c r="F131" i="4" s="1"/>
  <c r="F146" i="4" s="1"/>
  <c r="F30" i="4"/>
  <c r="F45" i="4"/>
  <c r="F60" i="4"/>
  <c r="F75" i="4"/>
  <c r="G90" i="4"/>
  <c r="F105" i="4"/>
  <c r="F120" i="4" s="1"/>
  <c r="F135" i="4" s="1"/>
  <c r="F150" i="4" s="1"/>
  <c r="AB53" i="4"/>
  <c r="AB68" i="4"/>
  <c r="H27" i="4"/>
  <c r="H57" i="4"/>
  <c r="H72" i="4"/>
  <c r="V43" i="4"/>
  <c r="V73" i="4"/>
  <c r="V58" i="4"/>
  <c r="W88" i="4"/>
  <c r="W58" i="4" s="1"/>
  <c r="AF28" i="4"/>
  <c r="AF43" i="4"/>
  <c r="AF58" i="4"/>
  <c r="AF73" i="4"/>
  <c r="AG88" i="4"/>
  <c r="AF103" i="4"/>
  <c r="AF118" i="4" s="1"/>
  <c r="AF133" i="4" s="1"/>
  <c r="AF148" i="4" s="1"/>
  <c r="U30" i="4"/>
  <c r="U45" i="4"/>
  <c r="U60" i="4"/>
  <c r="U75" i="4"/>
  <c r="U105" i="4"/>
  <c r="U120" i="4" s="1"/>
  <c r="U135" i="4" s="1"/>
  <c r="U150" i="4" s="1"/>
  <c r="V90" i="4"/>
  <c r="V31" i="4"/>
  <c r="V46" i="4"/>
  <c r="V76" i="4"/>
  <c r="V61" i="4"/>
  <c r="W91" i="4"/>
  <c r="V106" i="4"/>
  <c r="V121" i="4"/>
  <c r="V136" i="4" s="1"/>
  <c r="V151" i="4" s="1"/>
  <c r="L47" i="4"/>
  <c r="L32" i="4"/>
  <c r="L62" i="4"/>
  <c r="L77" i="4"/>
  <c r="M92" i="4"/>
  <c r="L107" i="4"/>
  <c r="V33" i="4"/>
  <c r="V48" i="4"/>
  <c r="V78" i="4"/>
  <c r="V63" i="4"/>
  <c r="W93" i="4"/>
  <c r="V108" i="4"/>
  <c r="V123" i="4" s="1"/>
  <c r="V138" i="4" s="1"/>
  <c r="V153" i="4" s="1"/>
  <c r="K34" i="4"/>
  <c r="K49" i="4"/>
  <c r="K64" i="4"/>
  <c r="L94" i="4"/>
  <c r="K79" i="4"/>
  <c r="K109" i="4"/>
  <c r="K124" i="4" s="1"/>
  <c r="K139" i="4" s="1"/>
  <c r="K154" i="4" s="1"/>
  <c r="AE34" i="4"/>
  <c r="AE49" i="4"/>
  <c r="AE64" i="4"/>
  <c r="AF94" i="4"/>
  <c r="AE79" i="4"/>
  <c r="AE109" i="4"/>
  <c r="AE124" i="4" s="1"/>
  <c r="AE139" i="4" s="1"/>
  <c r="AE154" i="4" s="1"/>
  <c r="U40" i="4"/>
  <c r="U55" i="4"/>
  <c r="U70" i="4"/>
  <c r="V85" i="4"/>
  <c r="V40" i="4" s="1"/>
  <c r="U100" i="4"/>
  <c r="U115" i="4" s="1"/>
  <c r="U130" i="4" s="1"/>
  <c r="U145" i="4" s="1"/>
  <c r="M53" i="4"/>
  <c r="M38" i="4"/>
  <c r="M68" i="4"/>
  <c r="L26" i="4"/>
  <c r="L56" i="4"/>
  <c r="L71" i="4"/>
  <c r="M86" i="4"/>
  <c r="L101" i="4"/>
  <c r="L116" i="4" s="1"/>
  <c r="L131" i="4" s="1"/>
  <c r="L146" i="4" s="1"/>
  <c r="K44" i="4"/>
  <c r="K29" i="4"/>
  <c r="K59" i="4"/>
  <c r="K74" i="4"/>
  <c r="L89" i="4"/>
  <c r="K104" i="4"/>
  <c r="K119" i="4" s="1"/>
  <c r="K134" i="4" s="1"/>
  <c r="K149" i="4" s="1"/>
  <c r="R35" i="4"/>
  <c r="R50" i="4"/>
  <c r="R80" i="4"/>
  <c r="R65" i="4"/>
  <c r="G36" i="4"/>
  <c r="G51" i="4"/>
  <c r="G66" i="4"/>
  <c r="G81" i="4"/>
  <c r="H96" i="4"/>
  <c r="G111" i="4"/>
  <c r="G126" i="4" s="1"/>
  <c r="G141" i="4" s="1"/>
  <c r="G156" i="4" s="1"/>
  <c r="AF47" i="4"/>
  <c r="AF32" i="4"/>
  <c r="AF62" i="4"/>
  <c r="AF77" i="4"/>
  <c r="AG92" i="4"/>
  <c r="AF107" i="4"/>
  <c r="AF122" i="4" s="1"/>
  <c r="AF137" i="4" s="1"/>
  <c r="AF152" i="4" s="1"/>
  <c r="AF36" i="4"/>
  <c r="AF51" i="4"/>
  <c r="AF66" i="4"/>
  <c r="AF81" i="4"/>
  <c r="AG96" i="4"/>
  <c r="AG35" i="4"/>
  <c r="AG50" i="4"/>
  <c r="AG65" i="4"/>
  <c r="AG80" i="4"/>
  <c r="U107" i="4"/>
  <c r="U122" i="4" s="1"/>
  <c r="U137" i="4" s="1"/>
  <c r="U152" i="4" s="1"/>
  <c r="V51" i="4"/>
  <c r="V36" i="4"/>
  <c r="V81" i="4"/>
  <c r="V66" i="4"/>
  <c r="W96" i="4"/>
  <c r="P99" i="4"/>
  <c r="P114" i="4" s="1"/>
  <c r="P129" i="4" s="1"/>
  <c r="P144" i="4" s="1"/>
  <c r="Q159" i="4"/>
  <c r="P174" i="4"/>
  <c r="P189" i="4" s="1"/>
  <c r="P204" i="4" s="1"/>
  <c r="P219" i="4" s="1"/>
  <c r="U103" i="4"/>
  <c r="U118" i="4" s="1"/>
  <c r="U133" i="4" s="1"/>
  <c r="U148" i="4" s="1"/>
  <c r="V163" i="4"/>
  <c r="U178" i="4"/>
  <c r="U193" i="4" s="1"/>
  <c r="U208" i="4" s="1"/>
  <c r="U223" i="4" s="1"/>
  <c r="G167" i="4"/>
  <c r="F182" i="4"/>
  <c r="F197" i="4" s="1"/>
  <c r="F212" i="4" s="1"/>
  <c r="F227" i="4" s="1"/>
  <c r="Z107" i="4"/>
  <c r="Z122" i="4" s="1"/>
  <c r="Z137" i="4" s="1"/>
  <c r="Z152" i="4" s="1"/>
  <c r="AA167" i="4"/>
  <c r="Z182" i="4"/>
  <c r="Z197" i="4" s="1"/>
  <c r="Z212" i="4" s="1"/>
  <c r="Z227" i="4" s="1"/>
  <c r="K126" i="4"/>
  <c r="K141" i="4" s="1"/>
  <c r="K156" i="4" s="1"/>
  <c r="K186" i="4"/>
  <c r="K201" i="4" s="1"/>
  <c r="K216" i="4" s="1"/>
  <c r="K231" i="4" s="1"/>
  <c r="L171" i="4"/>
  <c r="AE126" i="4"/>
  <c r="AE141" i="4" s="1"/>
  <c r="AE156" i="4" s="1"/>
  <c r="AE186" i="4"/>
  <c r="AE201" i="4" s="1"/>
  <c r="AE216" i="4" s="1"/>
  <c r="AE231" i="4" s="1"/>
  <c r="AF171" i="4"/>
  <c r="G165" i="4"/>
  <c r="F180" i="4"/>
  <c r="F195" i="4" s="1"/>
  <c r="F210" i="4" s="1"/>
  <c r="F225" i="4" s="1"/>
  <c r="G169" i="4"/>
  <c r="F184" i="4"/>
  <c r="F199" i="4" s="1"/>
  <c r="F214" i="4" s="1"/>
  <c r="F229" i="4" s="1"/>
  <c r="U98" i="4"/>
  <c r="U113" i="4" s="1"/>
  <c r="U128" i="4" s="1"/>
  <c r="U143" i="4" s="1"/>
  <c r="V158" i="4"/>
  <c r="U173" i="4"/>
  <c r="U188" i="4" s="1"/>
  <c r="U203" i="4" s="1"/>
  <c r="U218" i="4" s="1"/>
  <c r="AE102" i="4"/>
  <c r="AE117" i="4" s="1"/>
  <c r="AE132" i="4" s="1"/>
  <c r="AE147" i="4" s="1"/>
  <c r="AF162" i="4"/>
  <c r="AE177" i="4"/>
  <c r="AE192" i="4" s="1"/>
  <c r="AE207" i="4" s="1"/>
  <c r="AE222" i="4" s="1"/>
  <c r="AE106" i="4"/>
  <c r="AE121" i="4" s="1"/>
  <c r="AE136" i="4" s="1"/>
  <c r="AE151" i="4" s="1"/>
  <c r="AF166" i="4"/>
  <c r="AF106" i="4" s="1"/>
  <c r="AE181" i="4"/>
  <c r="AE196" i="4" s="1"/>
  <c r="AE211" i="4" s="1"/>
  <c r="AE226" i="4" s="1"/>
  <c r="AE110" i="4"/>
  <c r="AE125" i="4" s="1"/>
  <c r="AE140" i="4" s="1"/>
  <c r="AE155" i="4" s="1"/>
  <c r="AF170" i="4"/>
  <c r="AE185" i="4"/>
  <c r="AE200" i="4" s="1"/>
  <c r="AE215" i="4" s="1"/>
  <c r="AE230" i="4" s="1"/>
  <c r="W161" i="4"/>
  <c r="V176" i="4"/>
  <c r="V191" i="4" s="1"/>
  <c r="V206" i="4" s="1"/>
  <c r="V221" i="4" s="1"/>
  <c r="G102" i="4"/>
  <c r="G117" i="4" s="1"/>
  <c r="G132" i="4" s="1"/>
  <c r="G147" i="4" s="1"/>
  <c r="G177" i="4"/>
  <c r="G192" i="4" s="1"/>
  <c r="G207" i="4" s="1"/>
  <c r="G222" i="4" s="1"/>
  <c r="H162" i="4"/>
  <c r="P259" i="4"/>
  <c r="P274" i="4" s="1"/>
  <c r="P289" i="4" s="1"/>
  <c r="P304" i="4" s="1"/>
  <c r="P184" i="4"/>
  <c r="P199" i="4" s="1"/>
  <c r="P214" i="4" s="1"/>
  <c r="P229" i="4" s="1"/>
  <c r="Q244" i="4"/>
  <c r="G98" i="4"/>
  <c r="G113" i="4" s="1"/>
  <c r="G128" i="4" s="1"/>
  <c r="G143" i="4" s="1"/>
  <c r="G173" i="4"/>
  <c r="G188" i="4" s="1"/>
  <c r="G203" i="4" s="1"/>
  <c r="G218" i="4" s="1"/>
  <c r="H158" i="4"/>
  <c r="H98" i="4" s="1"/>
  <c r="W165" i="4"/>
  <c r="V180" i="4"/>
  <c r="V195" i="4" s="1"/>
  <c r="V210" i="4" s="1"/>
  <c r="V225" i="4" s="1"/>
  <c r="Z181" i="4"/>
  <c r="Z196" i="4" s="1"/>
  <c r="Z211" i="4" s="1"/>
  <c r="Z226" i="4" s="1"/>
  <c r="Q125" i="4"/>
  <c r="Q140" i="4" s="1"/>
  <c r="Q155" i="4" s="1"/>
  <c r="R170" i="4"/>
  <c r="R110" i="4" s="1"/>
  <c r="Q185" i="4"/>
  <c r="Q200" i="4" s="1"/>
  <c r="Q215" i="4" s="1"/>
  <c r="Q230" i="4" s="1"/>
  <c r="K188" i="4"/>
  <c r="K203" i="4" s="1"/>
  <c r="K218" i="4" s="1"/>
  <c r="K248" i="4"/>
  <c r="K263" i="4" s="1"/>
  <c r="K278" i="4" s="1"/>
  <c r="K293" i="4" s="1"/>
  <c r="L233" i="4"/>
  <c r="K256" i="4"/>
  <c r="K271" i="4" s="1"/>
  <c r="K286" i="4" s="1"/>
  <c r="K301" i="4" s="1"/>
  <c r="L241" i="4"/>
  <c r="L249" i="4"/>
  <c r="L264" i="4" s="1"/>
  <c r="L279" i="4" s="1"/>
  <c r="L294" i="4" s="1"/>
  <c r="M234" i="4"/>
  <c r="AF249" i="4"/>
  <c r="AG234" i="4"/>
  <c r="AF264" i="4"/>
  <c r="AF279" i="4" s="1"/>
  <c r="AF294" i="4" s="1"/>
  <c r="AB238" i="4"/>
  <c r="AA253" i="4"/>
  <c r="AA268" i="4" s="1"/>
  <c r="AA283" i="4" s="1"/>
  <c r="AA298" i="4" s="1"/>
  <c r="Z179" i="4"/>
  <c r="Z194" i="4" s="1"/>
  <c r="Z209" i="4" s="1"/>
  <c r="Z224" i="4" s="1"/>
  <c r="AA239" i="4"/>
  <c r="Z254" i="4"/>
  <c r="Z269" i="4" s="1"/>
  <c r="Z284" i="4" s="1"/>
  <c r="Z299" i="4" s="1"/>
  <c r="W242" i="4"/>
  <c r="V257" i="4"/>
  <c r="V272" i="4" s="1"/>
  <c r="V287" i="4" s="1"/>
  <c r="V302" i="4" s="1"/>
  <c r="P183" i="4"/>
  <c r="P198" i="4" s="1"/>
  <c r="P213" i="4" s="1"/>
  <c r="P228" i="4" s="1"/>
  <c r="P258" i="4"/>
  <c r="P273" i="4" s="1"/>
  <c r="P288" i="4" s="1"/>
  <c r="P303" i="4" s="1"/>
  <c r="Q243" i="4"/>
  <c r="U175" i="4"/>
  <c r="U190" i="4" s="1"/>
  <c r="U205" i="4" s="1"/>
  <c r="U220" i="4" s="1"/>
  <c r="V235" i="4"/>
  <c r="U250" i="4"/>
  <c r="U265" i="4" s="1"/>
  <c r="U280" i="4" s="1"/>
  <c r="U295" i="4" s="1"/>
  <c r="AA251" i="4"/>
  <c r="AA266" i="4" s="1"/>
  <c r="AA281" i="4" s="1"/>
  <c r="AA296" i="4" s="1"/>
  <c r="AB236" i="4"/>
  <c r="K179" i="4"/>
  <c r="K194" i="4" s="1"/>
  <c r="K209" i="4" s="1"/>
  <c r="K224" i="4" s="1"/>
  <c r="L239" i="4"/>
  <c r="K254" i="4"/>
  <c r="K269" i="4" s="1"/>
  <c r="K284" i="4" s="1"/>
  <c r="K299" i="4" s="1"/>
  <c r="AB234" i="4"/>
  <c r="AA249" i="4"/>
  <c r="AA264" i="4" s="1"/>
  <c r="AA279" i="4" s="1"/>
  <c r="AA294" i="4" s="1"/>
  <c r="Z175" i="4"/>
  <c r="Z190" i="4"/>
  <c r="Z205" i="4" s="1"/>
  <c r="Z220" i="4" s="1"/>
  <c r="AA235" i="4"/>
  <c r="Z250" i="4"/>
  <c r="Z265" i="4" s="1"/>
  <c r="Z280" i="4" s="1"/>
  <c r="Z295" i="4" s="1"/>
  <c r="Z252" i="4"/>
  <c r="Z267" i="4" s="1"/>
  <c r="Z282" i="4" s="1"/>
  <c r="Z297" i="4" s="1"/>
  <c r="P194" i="4"/>
  <c r="P209" i="4" s="1"/>
  <c r="P224" i="4" s="1"/>
  <c r="P179" i="4"/>
  <c r="P254" i="4"/>
  <c r="P269" i="4" s="1"/>
  <c r="P284" i="4" s="1"/>
  <c r="P299" i="4" s="1"/>
  <c r="Q239" i="4"/>
  <c r="H242" i="4"/>
  <c r="G257" i="4"/>
  <c r="G272" i="4" s="1"/>
  <c r="G287" i="4" s="1"/>
  <c r="G302" i="4" s="1"/>
  <c r="AB242" i="4"/>
  <c r="AA257" i="4"/>
  <c r="AA272" i="4" s="1"/>
  <c r="AA287" i="4" s="1"/>
  <c r="AA302" i="4" s="1"/>
  <c r="F183" i="4"/>
  <c r="F198" i="4" s="1"/>
  <c r="F213" i="4" s="1"/>
  <c r="F228" i="4" s="1"/>
  <c r="G243" i="4"/>
  <c r="F258" i="4"/>
  <c r="F273" i="4" s="1"/>
  <c r="F288" i="4" s="1"/>
  <c r="F303" i="4" s="1"/>
  <c r="Z260" i="4"/>
  <c r="Z275" i="4" s="1"/>
  <c r="Z290" i="4" s="1"/>
  <c r="Z305" i="4" s="1"/>
  <c r="W246" i="4"/>
  <c r="V261" i="4"/>
  <c r="V276" i="4" s="1"/>
  <c r="V291" i="4" s="1"/>
  <c r="V306" i="4" s="1"/>
  <c r="F270" i="4"/>
  <c r="F285" i="4" s="1"/>
  <c r="F300" i="4" s="1"/>
  <c r="U278" i="4"/>
  <c r="U293" i="4" s="1"/>
  <c r="V308" i="4"/>
  <c r="U323" i="4"/>
  <c r="U338" i="4" s="1"/>
  <c r="U353" i="4" s="1"/>
  <c r="U368" i="4" s="1"/>
  <c r="U282" i="4"/>
  <c r="U297" i="4"/>
  <c r="V312" i="4"/>
  <c r="U327" i="4"/>
  <c r="U342" i="4" s="1"/>
  <c r="U357" i="4" s="1"/>
  <c r="U372" i="4" s="1"/>
  <c r="P286" i="4"/>
  <c r="P301" i="4" s="1"/>
  <c r="Q316" i="4"/>
  <c r="P331" i="4"/>
  <c r="P346" i="4" s="1"/>
  <c r="P361" i="4" s="1"/>
  <c r="P376" i="4" s="1"/>
  <c r="V320" i="4"/>
  <c r="U335" i="4"/>
  <c r="U350" i="4" s="1"/>
  <c r="U365" i="4" s="1"/>
  <c r="U380" i="4" s="1"/>
  <c r="K266" i="4"/>
  <c r="K281" i="4" s="1"/>
  <c r="K296" i="4" s="1"/>
  <c r="AF251" i="4"/>
  <c r="AG236" i="4"/>
  <c r="AE285" i="4"/>
  <c r="AE300" i="4" s="1"/>
  <c r="AF315" i="4"/>
  <c r="AF255" i="4" s="1"/>
  <c r="AF270" i="4" s="1"/>
  <c r="AE330" i="4"/>
  <c r="AE345" i="4"/>
  <c r="AE360" i="4" s="1"/>
  <c r="AE375" i="4" s="1"/>
  <c r="M310" i="4"/>
  <c r="L325" i="4"/>
  <c r="L340" i="4" s="1"/>
  <c r="L355" i="4" s="1"/>
  <c r="L370" i="4" s="1"/>
  <c r="AB328" i="4"/>
  <c r="AB343" i="4" s="1"/>
  <c r="AB358" i="4" s="1"/>
  <c r="AB373" i="4" s="1"/>
  <c r="Q315" i="4"/>
  <c r="P330" i="4"/>
  <c r="P345" i="4" s="1"/>
  <c r="P360" i="4" s="1"/>
  <c r="P375" i="4" s="1"/>
  <c r="M318" i="4"/>
  <c r="L333" i="4"/>
  <c r="L348" i="4" s="1"/>
  <c r="L363" i="4" s="1"/>
  <c r="L378" i="4" s="1"/>
  <c r="AG318" i="4"/>
  <c r="AF333" i="4"/>
  <c r="AF348" i="4" s="1"/>
  <c r="AF363" i="4" s="1"/>
  <c r="AF378" i="4" s="1"/>
  <c r="V319" i="4"/>
  <c r="U349" i="4"/>
  <c r="U364" i="4" s="1"/>
  <c r="U379" i="4" s="1"/>
  <c r="U334" i="4"/>
  <c r="H310" i="4"/>
  <c r="G325" i="4"/>
  <c r="G340" i="4" s="1"/>
  <c r="G355" i="4" s="1"/>
  <c r="G370" i="4" s="1"/>
  <c r="F266" i="4"/>
  <c r="F281" i="4" s="1"/>
  <c r="F296" i="4" s="1"/>
  <c r="G311" i="4"/>
  <c r="F326" i="4"/>
  <c r="F341" i="4"/>
  <c r="F356" i="4" s="1"/>
  <c r="F371" i="4" s="1"/>
  <c r="Q329" i="4"/>
  <c r="Q344" i="4" s="1"/>
  <c r="Q359" i="4" s="1"/>
  <c r="Q374" i="4" s="1"/>
  <c r="R385" i="4"/>
  <c r="Q355" i="4"/>
  <c r="Q370" i="4" s="1"/>
  <c r="M347" i="4"/>
  <c r="M362" i="4" s="1"/>
  <c r="M377" i="4" s="1"/>
  <c r="W393" i="4"/>
  <c r="V348" i="4"/>
  <c r="V363" i="4" s="1"/>
  <c r="V378" i="4" s="1"/>
  <c r="O17" i="3"/>
  <c r="R17" i="3" s="1"/>
  <c r="I17" i="3" s="1"/>
  <c r="J17" i="14" s="1"/>
  <c r="H17" i="14"/>
  <c r="H33" i="14"/>
  <c r="O33" i="3"/>
  <c r="R33" i="3" s="1"/>
  <c r="I33" i="3" s="1"/>
  <c r="J33" i="14" s="1"/>
  <c r="R32" i="3"/>
  <c r="I32" i="3" s="1"/>
  <c r="J32" i="14" s="1"/>
  <c r="AG24" i="4" l="1"/>
  <c r="R38" i="4"/>
  <c r="R23" i="4"/>
  <c r="AB102" i="4"/>
  <c r="AB117" i="4" s="1"/>
  <c r="AB132" i="4" s="1"/>
  <c r="AB147" i="4" s="1"/>
  <c r="AG54" i="4"/>
  <c r="M242" i="4"/>
  <c r="AG69" i="4"/>
  <c r="R53" i="4"/>
  <c r="J48" i="14"/>
  <c r="J27" i="2" s="1"/>
  <c r="H49" i="14"/>
  <c r="R69" i="4"/>
  <c r="AF324" i="4"/>
  <c r="AF339" i="4" s="1"/>
  <c r="AF354" i="4" s="1"/>
  <c r="AF369" i="4" s="1"/>
  <c r="AG384" i="4"/>
  <c r="AF328" i="4"/>
  <c r="AF343" i="4"/>
  <c r="AF358" i="4" s="1"/>
  <c r="AF373" i="4" s="1"/>
  <c r="AG388" i="4"/>
  <c r="R325" i="4"/>
  <c r="R340" i="4" s="1"/>
  <c r="R355" i="4" s="1"/>
  <c r="R370" i="4" s="1"/>
  <c r="Q103" i="4"/>
  <c r="Q118" i="4" s="1"/>
  <c r="Q133" i="4" s="1"/>
  <c r="Q148" i="4" s="1"/>
  <c r="AF99" i="4"/>
  <c r="AF114" i="4" s="1"/>
  <c r="AF129" i="4" s="1"/>
  <c r="AF144" i="4" s="1"/>
  <c r="W54" i="4"/>
  <c r="V70" i="4"/>
  <c r="H321" i="4"/>
  <c r="G336" i="4"/>
  <c r="G351" i="4" s="1"/>
  <c r="G366" i="4" s="1"/>
  <c r="G381" i="4" s="1"/>
  <c r="R125" i="4"/>
  <c r="W39" i="4"/>
  <c r="Q339" i="4"/>
  <c r="Q354" i="4" s="1"/>
  <c r="Q369" i="4" s="1"/>
  <c r="Q324" i="4"/>
  <c r="R309" i="4"/>
  <c r="R324" i="4" s="1"/>
  <c r="R339" i="4" s="1"/>
  <c r="R354" i="4" s="1"/>
  <c r="R369" i="4" s="1"/>
  <c r="R392" i="4"/>
  <c r="Q332" i="4"/>
  <c r="Q347" i="4" s="1"/>
  <c r="Q362" i="4" s="1"/>
  <c r="Q377" i="4" s="1"/>
  <c r="AB317" i="4"/>
  <c r="AB332" i="4" s="1"/>
  <c r="AB347" i="4" s="1"/>
  <c r="AB362" i="4" s="1"/>
  <c r="AB377" i="4" s="1"/>
  <c r="AA332" i="4"/>
  <c r="AA347" i="4" s="1"/>
  <c r="AA362" i="4" s="1"/>
  <c r="AA377" i="4" s="1"/>
  <c r="R78" i="4"/>
  <c r="J49" i="14"/>
  <c r="L328" i="4"/>
  <c r="L343" i="4" s="1"/>
  <c r="L358" i="4" s="1"/>
  <c r="L373" i="4" s="1"/>
  <c r="M388" i="4"/>
  <c r="AB321" i="4"/>
  <c r="AB261" i="4" s="1"/>
  <c r="AB276" i="4" s="1"/>
  <c r="AB291" i="4" s="1"/>
  <c r="AB306" i="4" s="1"/>
  <c r="AA336" i="4"/>
  <c r="AA351" i="4" s="1"/>
  <c r="AA366" i="4" s="1"/>
  <c r="AA381" i="4" s="1"/>
  <c r="V334" i="4"/>
  <c r="V349" i="4" s="1"/>
  <c r="V364" i="4" s="1"/>
  <c r="V379" i="4" s="1"/>
  <c r="W319" i="4"/>
  <c r="W259" i="4" s="1"/>
  <c r="W274" i="4" s="1"/>
  <c r="M325" i="4"/>
  <c r="M340" i="4" s="1"/>
  <c r="M355" i="4" s="1"/>
  <c r="M370" i="4" s="1"/>
  <c r="W163" i="4"/>
  <c r="V178" i="4"/>
  <c r="V193" i="4" s="1"/>
  <c r="V208" i="4" s="1"/>
  <c r="V223" i="4" s="1"/>
  <c r="H50" i="14"/>
  <c r="W159" i="4"/>
  <c r="V174" i="4"/>
  <c r="V189" i="4" s="1"/>
  <c r="V204" i="4" s="1"/>
  <c r="V219" i="4" s="1"/>
  <c r="AB47" i="4"/>
  <c r="AB32" i="4"/>
  <c r="AB62" i="4"/>
  <c r="AB77" i="4"/>
  <c r="W325" i="4"/>
  <c r="W340" i="4" s="1"/>
  <c r="W355" i="4" s="1"/>
  <c r="W370" i="4" s="1"/>
  <c r="Q250" i="4"/>
  <c r="Q265" i="4" s="1"/>
  <c r="Q280" i="4" s="1"/>
  <c r="Q295" i="4" s="1"/>
  <c r="R235" i="4"/>
  <c r="Q175" i="4"/>
  <c r="Q190" i="4" s="1"/>
  <c r="Q205" i="4" s="1"/>
  <c r="Q220" i="4" s="1"/>
  <c r="AB28" i="4"/>
  <c r="AB43" i="4"/>
  <c r="AB58" i="4"/>
  <c r="AB73" i="4"/>
  <c r="G32" i="4"/>
  <c r="G47" i="4"/>
  <c r="G62" i="4"/>
  <c r="G77" i="4"/>
  <c r="H92" i="4"/>
  <c r="G107" i="4"/>
  <c r="G122" i="4" s="1"/>
  <c r="G137" i="4" s="1"/>
  <c r="G152" i="4" s="1"/>
  <c r="H9" i="4"/>
  <c r="G24" i="4"/>
  <c r="G39" i="4"/>
  <c r="G54" i="4"/>
  <c r="G69" i="4"/>
  <c r="AB325" i="4"/>
  <c r="AB340" i="4" s="1"/>
  <c r="AB355" i="4" s="1"/>
  <c r="AB370" i="4" s="1"/>
  <c r="AB165" i="4"/>
  <c r="AA180" i="4"/>
  <c r="AA195" i="4" s="1"/>
  <c r="AA210" i="4" s="1"/>
  <c r="AA225" i="4" s="1"/>
  <c r="M167" i="4"/>
  <c r="M107" i="4" s="1"/>
  <c r="M122" i="4" s="1"/>
  <c r="L197" i="4"/>
  <c r="L182" i="4"/>
  <c r="L212" i="4"/>
  <c r="L227" i="4" s="1"/>
  <c r="AB329" i="4"/>
  <c r="AB344" i="4" s="1"/>
  <c r="AB359" i="4" s="1"/>
  <c r="AB374" i="4" s="1"/>
  <c r="W184" i="4"/>
  <c r="W199" i="4" s="1"/>
  <c r="W214" i="4" s="1"/>
  <c r="W229" i="4" s="1"/>
  <c r="H239" i="4"/>
  <c r="G254" i="4"/>
  <c r="G269" i="4" s="1"/>
  <c r="G284" i="4" s="1"/>
  <c r="G299" i="4" s="1"/>
  <c r="G179" i="4"/>
  <c r="G194" i="4" s="1"/>
  <c r="G209" i="4" s="1"/>
  <c r="G224" i="4" s="1"/>
  <c r="M163" i="4"/>
  <c r="M118" i="4" s="1"/>
  <c r="M133" i="4" s="1"/>
  <c r="M148" i="4" s="1"/>
  <c r="L178" i="4"/>
  <c r="L193" i="4" s="1"/>
  <c r="L208" i="4" s="1"/>
  <c r="L223" i="4" s="1"/>
  <c r="M51" i="4"/>
  <c r="M66" i="4"/>
  <c r="M81" i="4"/>
  <c r="M36" i="4"/>
  <c r="V99" i="4"/>
  <c r="M180" i="4"/>
  <c r="M195" i="4"/>
  <c r="M210" i="4" s="1"/>
  <c r="M225" i="4" s="1"/>
  <c r="H48" i="4"/>
  <c r="H33" i="4"/>
  <c r="H63" i="4"/>
  <c r="H78" i="4"/>
  <c r="H108" i="4"/>
  <c r="H123" i="4" s="1"/>
  <c r="H138" i="4" s="1"/>
  <c r="H153" i="4" s="1"/>
  <c r="AG333" i="4"/>
  <c r="AG348" i="4" s="1"/>
  <c r="AG363" i="4" s="1"/>
  <c r="AG378" i="4" s="1"/>
  <c r="V323" i="4"/>
  <c r="V338" i="4" s="1"/>
  <c r="V353" i="4" s="1"/>
  <c r="V368" i="4" s="1"/>
  <c r="W308" i="4"/>
  <c r="V248" i="4"/>
  <c r="V263" i="4" s="1"/>
  <c r="V278" i="4" s="1"/>
  <c r="V293" i="4" s="1"/>
  <c r="H243" i="4"/>
  <c r="G258" i="4"/>
  <c r="G273" i="4" s="1"/>
  <c r="G288" i="4" s="1"/>
  <c r="G303" i="4" s="1"/>
  <c r="G183" i="4"/>
  <c r="G198" i="4" s="1"/>
  <c r="G213" i="4" s="1"/>
  <c r="G228" i="4" s="1"/>
  <c r="H257" i="4"/>
  <c r="H272" i="4" s="1"/>
  <c r="H287" i="4" s="1"/>
  <c r="H302" i="4" s="1"/>
  <c r="AB249" i="4"/>
  <c r="AB264" i="4"/>
  <c r="AB279" i="4" s="1"/>
  <c r="AB294" i="4" s="1"/>
  <c r="Q183" i="4"/>
  <c r="Q198" i="4"/>
  <c r="Q213" i="4" s="1"/>
  <c r="Q228" i="4" s="1"/>
  <c r="Q258" i="4"/>
  <c r="Q273" i="4" s="1"/>
  <c r="Q288" i="4" s="1"/>
  <c r="Q303" i="4" s="1"/>
  <c r="R243" i="4"/>
  <c r="AB239" i="4"/>
  <c r="AA254" i="4"/>
  <c r="AA269" i="4" s="1"/>
  <c r="AA284" i="4" s="1"/>
  <c r="AA299" i="4" s="1"/>
  <c r="AA179" i="4"/>
  <c r="AA194" i="4" s="1"/>
  <c r="AA209" i="4" s="1"/>
  <c r="AA224" i="4" s="1"/>
  <c r="AG249" i="4"/>
  <c r="AG264" i="4" s="1"/>
  <c r="AG279" i="4" s="1"/>
  <c r="AG294" i="4" s="1"/>
  <c r="M233" i="4"/>
  <c r="L248" i="4"/>
  <c r="L263" i="4" s="1"/>
  <c r="L278" i="4" s="1"/>
  <c r="L293" i="4" s="1"/>
  <c r="AF102" i="4"/>
  <c r="AF117" i="4" s="1"/>
  <c r="AF132" i="4" s="1"/>
  <c r="AF147" i="4" s="1"/>
  <c r="AG162" i="4"/>
  <c r="AF177" i="4"/>
  <c r="AF192" i="4"/>
  <c r="AF207" i="4" s="1"/>
  <c r="AF222" i="4" s="1"/>
  <c r="AG171" i="4"/>
  <c r="AF186" i="4"/>
  <c r="AF201" i="4" s="1"/>
  <c r="AF216" i="4" s="1"/>
  <c r="AF231" i="4" s="1"/>
  <c r="R159" i="4"/>
  <c r="R99" i="4" s="1"/>
  <c r="R114" i="4" s="1"/>
  <c r="Q174" i="4"/>
  <c r="Q189" i="4" s="1"/>
  <c r="Q204" i="4" s="1"/>
  <c r="Q219" i="4" s="1"/>
  <c r="W51" i="4"/>
  <c r="W36" i="4"/>
  <c r="W66" i="4"/>
  <c r="W81" i="4"/>
  <c r="H36" i="4"/>
  <c r="H51" i="4"/>
  <c r="H66" i="4"/>
  <c r="H81" i="4"/>
  <c r="M32" i="4"/>
  <c r="M47" i="4"/>
  <c r="M62" i="4"/>
  <c r="M77" i="4"/>
  <c r="W103" i="4"/>
  <c r="W118" i="4" s="1"/>
  <c r="W133" i="4" s="1"/>
  <c r="W148" i="4" s="1"/>
  <c r="R66" i="4"/>
  <c r="AB319" i="4"/>
  <c r="AA334" i="4"/>
  <c r="AA349" i="4" s="1"/>
  <c r="AA364" i="4" s="1"/>
  <c r="AA379" i="4" s="1"/>
  <c r="AA327" i="4"/>
  <c r="AA342" i="4" s="1"/>
  <c r="AA357" i="4" s="1"/>
  <c r="AA372" i="4" s="1"/>
  <c r="AB312" i="4"/>
  <c r="AA252" i="4"/>
  <c r="AA267" i="4" s="1"/>
  <c r="AA282" i="4" s="1"/>
  <c r="AA297" i="4" s="1"/>
  <c r="AA323" i="4"/>
  <c r="AA338" i="4" s="1"/>
  <c r="AA353" i="4" s="1"/>
  <c r="AA368" i="4" s="1"/>
  <c r="AB308" i="4"/>
  <c r="AA248" i="4"/>
  <c r="AA263" i="4" s="1"/>
  <c r="AA278" i="4" s="1"/>
  <c r="AA293" i="4" s="1"/>
  <c r="G251" i="4"/>
  <c r="G266" i="4" s="1"/>
  <c r="G281" i="4" s="1"/>
  <c r="G296" i="4" s="1"/>
  <c r="R173" i="4"/>
  <c r="R188" i="4" s="1"/>
  <c r="R203" i="4" s="1"/>
  <c r="R218" i="4" s="1"/>
  <c r="AA25" i="4"/>
  <c r="AA40" i="4"/>
  <c r="AA55" i="4"/>
  <c r="AB85" i="4"/>
  <c r="AA70" i="4"/>
  <c r="AA100" i="4"/>
  <c r="AA115" i="4" s="1"/>
  <c r="AA130" i="4" s="1"/>
  <c r="AA145" i="4" s="1"/>
  <c r="Q99" i="4"/>
  <c r="Q114" i="4" s="1"/>
  <c r="AB315" i="4"/>
  <c r="AA330" i="4"/>
  <c r="AA345" i="4" s="1"/>
  <c r="AA360" i="4" s="1"/>
  <c r="AA375" i="4" s="1"/>
  <c r="AB311" i="4"/>
  <c r="AA326" i="4"/>
  <c r="AA341" i="4" s="1"/>
  <c r="AA356" i="4" s="1"/>
  <c r="AA371" i="4" s="1"/>
  <c r="Q335" i="4"/>
  <c r="Q350" i="4" s="1"/>
  <c r="Q365" i="4" s="1"/>
  <c r="Q380" i="4" s="1"/>
  <c r="R320" i="4"/>
  <c r="Q260" i="4"/>
  <c r="Q275" i="4" s="1"/>
  <c r="Q290" i="4" s="1"/>
  <c r="Q305" i="4" s="1"/>
  <c r="M316" i="4"/>
  <c r="L331" i="4"/>
  <c r="L346" i="4" s="1"/>
  <c r="L361" i="4" s="1"/>
  <c r="L376" i="4" s="1"/>
  <c r="Q323" i="4"/>
  <c r="Q338" i="4" s="1"/>
  <c r="Q353" i="4" s="1"/>
  <c r="Q368" i="4" s="1"/>
  <c r="R308" i="4"/>
  <c r="Q263" i="4"/>
  <c r="Q278" i="4" s="1"/>
  <c r="Q293" i="4" s="1"/>
  <c r="Q248" i="4"/>
  <c r="W245" i="4"/>
  <c r="V260" i="4"/>
  <c r="V275" i="4" s="1"/>
  <c r="V290" i="4" s="1"/>
  <c r="V305" i="4" s="1"/>
  <c r="AG176" i="4"/>
  <c r="AG191" i="4" s="1"/>
  <c r="AG206" i="4" s="1"/>
  <c r="AG221" i="4" s="1"/>
  <c r="V255" i="4"/>
  <c r="V270" i="4" s="1"/>
  <c r="V285" i="4" s="1"/>
  <c r="V300" i="4" s="1"/>
  <c r="W240" i="4"/>
  <c r="AG173" i="4"/>
  <c r="AG188" i="4" s="1"/>
  <c r="AG203" i="4" s="1"/>
  <c r="AG218" i="4" s="1"/>
  <c r="AB185" i="4"/>
  <c r="AB200" i="4" s="1"/>
  <c r="AB215" i="4" s="1"/>
  <c r="AB230" i="4" s="1"/>
  <c r="V110" i="4"/>
  <c r="V125" i="4"/>
  <c r="V140" i="4" s="1"/>
  <c r="V155" i="4" s="1"/>
  <c r="W170" i="4"/>
  <c r="V185" i="4"/>
  <c r="V200" i="4" s="1"/>
  <c r="V215" i="4" s="1"/>
  <c r="V230" i="4" s="1"/>
  <c r="G186" i="4"/>
  <c r="G201" i="4" s="1"/>
  <c r="G216" i="4" s="1"/>
  <c r="G231" i="4" s="1"/>
  <c r="H171" i="4"/>
  <c r="H111" i="4" s="1"/>
  <c r="G25" i="4"/>
  <c r="G40" i="4"/>
  <c r="G55" i="4"/>
  <c r="H85" i="4"/>
  <c r="G70" i="4"/>
  <c r="G100" i="4"/>
  <c r="G115" i="4" s="1"/>
  <c r="G130" i="4" s="1"/>
  <c r="G145" i="4" s="1"/>
  <c r="Q40" i="4"/>
  <c r="R85" i="4"/>
  <c r="Q55" i="4"/>
  <c r="Q70" i="4"/>
  <c r="Q100" i="4"/>
  <c r="Q115" i="4" s="1"/>
  <c r="Q130" i="4" s="1"/>
  <c r="Q145" i="4" s="1"/>
  <c r="Q25" i="4"/>
  <c r="R48" i="4"/>
  <c r="R344" i="4"/>
  <c r="R359" i="4" s="1"/>
  <c r="W329" i="4"/>
  <c r="W344" i="4" s="1"/>
  <c r="W359" i="4" s="1"/>
  <c r="W374" i="4" s="1"/>
  <c r="AA335" i="4"/>
  <c r="AA350" i="4" s="1"/>
  <c r="AA365" i="4" s="1"/>
  <c r="AA380" i="4" s="1"/>
  <c r="AB320" i="4"/>
  <c r="AA260" i="4"/>
  <c r="AA275" i="4" s="1"/>
  <c r="AA290" i="4" s="1"/>
  <c r="AA305" i="4" s="1"/>
  <c r="R171" i="4"/>
  <c r="R111" i="4" s="1"/>
  <c r="Q186" i="4"/>
  <c r="Q201" i="4" s="1"/>
  <c r="Q216" i="4" s="1"/>
  <c r="Q231" i="4" s="1"/>
  <c r="AA111" i="4"/>
  <c r="AA126" i="4" s="1"/>
  <c r="AA141" i="4" s="1"/>
  <c r="AA156" i="4" s="1"/>
  <c r="H28" i="4"/>
  <c r="H43" i="4"/>
  <c r="H58" i="4"/>
  <c r="H73" i="4"/>
  <c r="W43" i="4"/>
  <c r="I51" i="14"/>
  <c r="J26" i="2" s="1"/>
  <c r="J47" i="14"/>
  <c r="J25" i="2" s="1"/>
  <c r="R348" i="4"/>
  <c r="R363" i="4" s="1"/>
  <c r="R378" i="4" s="1"/>
  <c r="H329" i="4"/>
  <c r="H344" i="4" s="1"/>
  <c r="H359" i="4" s="1"/>
  <c r="H374" i="4" s="1"/>
  <c r="M315" i="4"/>
  <c r="M255" i="4" s="1"/>
  <c r="M270" i="4" s="1"/>
  <c r="M285" i="4" s="1"/>
  <c r="M300" i="4" s="1"/>
  <c r="L330" i="4"/>
  <c r="L345" i="4"/>
  <c r="L360" i="4" s="1"/>
  <c r="L375" i="4" s="1"/>
  <c r="V259" i="4"/>
  <c r="V274" i="4" s="1"/>
  <c r="V289" i="4" s="1"/>
  <c r="V304" i="4" s="1"/>
  <c r="AF175" i="4"/>
  <c r="AF190" i="4" s="1"/>
  <c r="AF205" i="4" s="1"/>
  <c r="AF220" i="4" s="1"/>
  <c r="AF250" i="4"/>
  <c r="AF265" i="4" s="1"/>
  <c r="AF280" i="4" s="1"/>
  <c r="AF295" i="4" s="1"/>
  <c r="AG235" i="4"/>
  <c r="AF335" i="4"/>
  <c r="AF350" i="4" s="1"/>
  <c r="AF365" i="4" s="1"/>
  <c r="AF380" i="4" s="1"/>
  <c r="AG320" i="4"/>
  <c r="AF260" i="4"/>
  <c r="AF275" i="4" s="1"/>
  <c r="AF290" i="4" s="1"/>
  <c r="AF305" i="4" s="1"/>
  <c r="L335" i="4"/>
  <c r="L350" i="4" s="1"/>
  <c r="L365" i="4" s="1"/>
  <c r="L380" i="4" s="1"/>
  <c r="M320" i="4"/>
  <c r="L260" i="4"/>
  <c r="L275" i="4" s="1"/>
  <c r="L290" i="4" s="1"/>
  <c r="L305" i="4" s="1"/>
  <c r="AA331" i="4"/>
  <c r="AA346" i="4" s="1"/>
  <c r="AA361" i="4" s="1"/>
  <c r="AA376" i="4" s="1"/>
  <c r="AB316" i="4"/>
  <c r="AG308" i="4"/>
  <c r="AF323" i="4"/>
  <c r="AF338" i="4" s="1"/>
  <c r="AF353" i="4" s="1"/>
  <c r="AF368" i="4" s="1"/>
  <c r="AF248" i="4"/>
  <c r="AF263" i="4" s="1"/>
  <c r="AF278" i="4" s="1"/>
  <c r="AF293" i="4" s="1"/>
  <c r="R253" i="4"/>
  <c r="R268" i="4" s="1"/>
  <c r="R283" i="4" s="1"/>
  <c r="R298" i="4" s="1"/>
  <c r="G259" i="4"/>
  <c r="G274" i="4" s="1"/>
  <c r="G289" i="4" s="1"/>
  <c r="G304" i="4" s="1"/>
  <c r="H244" i="4"/>
  <c r="Q255" i="4"/>
  <c r="Q270" i="4" s="1"/>
  <c r="Q285" i="4" s="1"/>
  <c r="Q300" i="4" s="1"/>
  <c r="R240" i="4"/>
  <c r="Q251" i="4"/>
  <c r="Q266" i="4" s="1"/>
  <c r="Q281" i="4" s="1"/>
  <c r="Q296" i="4" s="1"/>
  <c r="R236" i="4"/>
  <c r="R176" i="4" s="1"/>
  <c r="R191" i="4" s="1"/>
  <c r="R206" i="4" s="1"/>
  <c r="R221" i="4" s="1"/>
  <c r="M166" i="4"/>
  <c r="L181" i="4"/>
  <c r="L196" i="4" s="1"/>
  <c r="L211" i="4" s="1"/>
  <c r="L226" i="4" s="1"/>
  <c r="R167" i="4"/>
  <c r="Q182" i="4"/>
  <c r="Q197" i="4" s="1"/>
  <c r="Q212" i="4" s="1"/>
  <c r="Q227" i="4" s="1"/>
  <c r="AG41" i="4"/>
  <c r="AG56" i="4"/>
  <c r="AG71" i="4"/>
  <c r="AG101" i="4"/>
  <c r="AG116" i="4"/>
  <c r="AG131" i="4" s="1"/>
  <c r="AG146" i="4" s="1"/>
  <c r="AG26" i="4"/>
  <c r="R28" i="4"/>
  <c r="R43" i="4"/>
  <c r="R73" i="4"/>
  <c r="R58" i="4"/>
  <c r="R98" i="4"/>
  <c r="R113" i="4" s="1"/>
  <c r="R26" i="4"/>
  <c r="R41" i="4"/>
  <c r="R71" i="4"/>
  <c r="R56" i="4"/>
  <c r="R101" i="4"/>
  <c r="R116" i="4" s="1"/>
  <c r="R131" i="4" s="1"/>
  <c r="R146" i="4" s="1"/>
  <c r="M33" i="4"/>
  <c r="M48" i="4"/>
  <c r="M63" i="4"/>
  <c r="M78" i="4"/>
  <c r="M108" i="4"/>
  <c r="M123" i="4" s="1"/>
  <c r="M138" i="4" s="1"/>
  <c r="M153" i="4" s="1"/>
  <c r="M43" i="4"/>
  <c r="M58" i="4"/>
  <c r="M73" i="4"/>
  <c r="M103" i="4"/>
  <c r="M28" i="4"/>
  <c r="W99" i="4"/>
  <c r="W114" i="4" s="1"/>
  <c r="W129" i="4" s="1"/>
  <c r="W144" i="4" s="1"/>
  <c r="W69" i="4"/>
  <c r="G335" i="4"/>
  <c r="G350" i="4" s="1"/>
  <c r="G365" i="4" s="1"/>
  <c r="G380" i="4" s="1"/>
  <c r="H320" i="4"/>
  <c r="G260" i="4"/>
  <c r="G275" i="4" s="1"/>
  <c r="G290" i="4" s="1"/>
  <c r="G305" i="4" s="1"/>
  <c r="G178" i="4"/>
  <c r="G193" i="4" s="1"/>
  <c r="G208" i="4" s="1"/>
  <c r="G223" i="4" s="1"/>
  <c r="H163" i="4"/>
  <c r="H103" i="4" s="1"/>
  <c r="Q29" i="4"/>
  <c r="Q44" i="4"/>
  <c r="R89" i="4"/>
  <c r="Q59" i="4"/>
  <c r="Q74" i="4"/>
  <c r="Q104" i="4"/>
  <c r="Q119" i="4" s="1"/>
  <c r="Q134" i="4" s="1"/>
  <c r="Q149" i="4" s="1"/>
  <c r="AB253" i="4"/>
  <c r="AB268" i="4" s="1"/>
  <c r="AB283" i="4" s="1"/>
  <c r="AB298" i="4" s="1"/>
  <c r="M241" i="4"/>
  <c r="L256" i="4"/>
  <c r="L271" i="4" s="1"/>
  <c r="L286" i="4" s="1"/>
  <c r="L301" i="4" s="1"/>
  <c r="H177" i="4"/>
  <c r="H192" i="4" s="1"/>
  <c r="H207" i="4" s="1"/>
  <c r="H222" i="4" s="1"/>
  <c r="AG166" i="4"/>
  <c r="AG106" i="4" s="1"/>
  <c r="AG121" i="4" s="1"/>
  <c r="AG136" i="4" s="1"/>
  <c r="AG151" i="4" s="1"/>
  <c r="AF181" i="4"/>
  <c r="AF196" i="4" s="1"/>
  <c r="AF211" i="4" s="1"/>
  <c r="AF226" i="4" s="1"/>
  <c r="H165" i="4"/>
  <c r="G180" i="4"/>
  <c r="G195" i="4" s="1"/>
  <c r="G210" i="4" s="1"/>
  <c r="G225" i="4" s="1"/>
  <c r="AG32" i="4"/>
  <c r="AG47" i="4"/>
  <c r="AG62" i="4"/>
  <c r="AG77" i="4"/>
  <c r="W33" i="4"/>
  <c r="W48" i="4"/>
  <c r="W63" i="4"/>
  <c r="W78" i="4"/>
  <c r="W108" i="4"/>
  <c r="W123" i="4" s="1"/>
  <c r="W138" i="4" s="1"/>
  <c r="W153" i="4" s="1"/>
  <c r="AG43" i="4"/>
  <c r="AG58" i="4"/>
  <c r="AG73" i="4"/>
  <c r="AG28" i="4"/>
  <c r="V103" i="4"/>
  <c r="V118" i="4" s="1"/>
  <c r="V133" i="4" s="1"/>
  <c r="V148" i="4" s="1"/>
  <c r="M311" i="4"/>
  <c r="L326" i="4"/>
  <c r="L341" i="4" s="1"/>
  <c r="L356" i="4" s="1"/>
  <c r="L371" i="4" s="1"/>
  <c r="M253" i="4"/>
  <c r="M268" i="4" s="1"/>
  <c r="M283" i="4" s="1"/>
  <c r="M298" i="4" s="1"/>
  <c r="M173" i="4"/>
  <c r="M203" i="4"/>
  <c r="M218" i="4" s="1"/>
  <c r="M188" i="4"/>
  <c r="W101" i="4"/>
  <c r="W116" i="4" s="1"/>
  <c r="W131" i="4" s="1"/>
  <c r="W146" i="4" s="1"/>
  <c r="AG311" i="4"/>
  <c r="AG251" i="4" s="1"/>
  <c r="AF326" i="4"/>
  <c r="AF341" i="4" s="1"/>
  <c r="AF356" i="4" s="1"/>
  <c r="AF371" i="4" s="1"/>
  <c r="AG312" i="4"/>
  <c r="AF327" i="4"/>
  <c r="AF342" i="4" s="1"/>
  <c r="AF357" i="4" s="1"/>
  <c r="AF372" i="4" s="1"/>
  <c r="AF252" i="4"/>
  <c r="AF267" i="4" s="1"/>
  <c r="AF282" i="4" s="1"/>
  <c r="AF297" i="4" s="1"/>
  <c r="M308" i="4"/>
  <c r="L323" i="4"/>
  <c r="L338" i="4" s="1"/>
  <c r="L353" i="4" s="1"/>
  <c r="L368" i="4" s="1"/>
  <c r="R249" i="4"/>
  <c r="R264" i="4" s="1"/>
  <c r="R279" i="4" s="1"/>
  <c r="R294" i="4" s="1"/>
  <c r="AF121" i="4"/>
  <c r="AF44" i="4"/>
  <c r="AF29" i="4"/>
  <c r="AF59" i="4"/>
  <c r="AF74" i="4"/>
  <c r="AG89" i="4"/>
  <c r="AF104" i="4"/>
  <c r="AF119" i="4" s="1"/>
  <c r="AF134" i="4" s="1"/>
  <c r="AF149" i="4" s="1"/>
  <c r="M24" i="4"/>
  <c r="M333" i="4"/>
  <c r="M348" i="4" s="1"/>
  <c r="M363" i="4" s="1"/>
  <c r="M378" i="4" s="1"/>
  <c r="AG315" i="4"/>
  <c r="AF330" i="4"/>
  <c r="AF345" i="4" s="1"/>
  <c r="AF360" i="4" s="1"/>
  <c r="AF375" i="4" s="1"/>
  <c r="V327" i="4"/>
  <c r="V342" i="4" s="1"/>
  <c r="V357" i="4" s="1"/>
  <c r="V372" i="4" s="1"/>
  <c r="W312" i="4"/>
  <c r="V252" i="4"/>
  <c r="V267" i="4" s="1"/>
  <c r="V282" i="4" s="1"/>
  <c r="V297" i="4" s="1"/>
  <c r="W261" i="4"/>
  <c r="W276" i="4" s="1"/>
  <c r="W291" i="4" s="1"/>
  <c r="W306" i="4" s="1"/>
  <c r="AB235" i="4"/>
  <c r="AA250" i="4"/>
  <c r="AA265" i="4" s="1"/>
  <c r="AA280" i="4" s="1"/>
  <c r="AA295" i="4" s="1"/>
  <c r="AA175" i="4"/>
  <c r="AA190" i="4" s="1"/>
  <c r="AA205" i="4" s="1"/>
  <c r="AA220" i="4" s="1"/>
  <c r="AB251" i="4"/>
  <c r="AB266" i="4" s="1"/>
  <c r="AB281" i="4" s="1"/>
  <c r="AB296" i="4" s="1"/>
  <c r="W235" i="4"/>
  <c r="V250" i="4"/>
  <c r="V265" i="4" s="1"/>
  <c r="V280" i="4" s="1"/>
  <c r="V295" i="4" s="1"/>
  <c r="V175" i="4"/>
  <c r="V190" i="4" s="1"/>
  <c r="V205" i="4" s="1"/>
  <c r="V220" i="4" s="1"/>
  <c r="M249" i="4"/>
  <c r="M264" i="4" s="1"/>
  <c r="M279" i="4" s="1"/>
  <c r="M294" i="4" s="1"/>
  <c r="R185" i="4"/>
  <c r="R200" i="4" s="1"/>
  <c r="R215" i="4" s="1"/>
  <c r="R230" i="4" s="1"/>
  <c r="V98" i="4"/>
  <c r="V113" i="4" s="1"/>
  <c r="V128" i="4" s="1"/>
  <c r="V143" i="4" s="1"/>
  <c r="W158" i="4"/>
  <c r="V173" i="4"/>
  <c r="V203" i="4"/>
  <c r="V218" i="4" s="1"/>
  <c r="V188" i="4"/>
  <c r="AA182" i="4"/>
  <c r="AA197" i="4" s="1"/>
  <c r="AA212" i="4" s="1"/>
  <c r="AA227" i="4" s="1"/>
  <c r="AB167" i="4"/>
  <c r="G182" i="4"/>
  <c r="G197" i="4" s="1"/>
  <c r="G212" i="4" s="1"/>
  <c r="G227" i="4" s="1"/>
  <c r="H167" i="4"/>
  <c r="AF111" i="4"/>
  <c r="AF126" i="4" s="1"/>
  <c r="AF141" i="4" s="1"/>
  <c r="AF156" i="4" s="1"/>
  <c r="L29" i="4"/>
  <c r="L44" i="4"/>
  <c r="L59" i="4"/>
  <c r="M89" i="4"/>
  <c r="L74" i="4"/>
  <c r="L104" i="4"/>
  <c r="L119" i="4" s="1"/>
  <c r="L134" i="4" s="1"/>
  <c r="L149" i="4" s="1"/>
  <c r="M98" i="4"/>
  <c r="M113" i="4" s="1"/>
  <c r="M128" i="4" s="1"/>
  <c r="M143" i="4" s="1"/>
  <c r="W85" i="4"/>
  <c r="V100" i="4"/>
  <c r="V115" i="4" s="1"/>
  <c r="V130" i="4" s="1"/>
  <c r="V145" i="4" s="1"/>
  <c r="W46" i="4"/>
  <c r="W61" i="4"/>
  <c r="W76" i="4"/>
  <c r="W31" i="4"/>
  <c r="V45" i="4"/>
  <c r="V75" i="4"/>
  <c r="V60" i="4"/>
  <c r="V105" i="4"/>
  <c r="V120" i="4" s="1"/>
  <c r="V135" i="4" s="1"/>
  <c r="V150" i="4" s="1"/>
  <c r="W90" i="4"/>
  <c r="V30" i="4"/>
  <c r="G45" i="4"/>
  <c r="G60" i="4"/>
  <c r="G30" i="4"/>
  <c r="G75" i="4"/>
  <c r="H90" i="4"/>
  <c r="G105" i="4"/>
  <c r="G120" i="4" s="1"/>
  <c r="G135" i="4" s="1"/>
  <c r="G150" i="4" s="1"/>
  <c r="W56" i="4"/>
  <c r="W32" i="4"/>
  <c r="W47" i="4"/>
  <c r="W62" i="4"/>
  <c r="W77" i="4"/>
  <c r="H48" i="14"/>
  <c r="V326" i="4"/>
  <c r="V341" i="4" s="1"/>
  <c r="V356" i="4" s="1"/>
  <c r="V371" i="4" s="1"/>
  <c r="W311" i="4"/>
  <c r="AF183" i="4"/>
  <c r="AF198" i="4" s="1"/>
  <c r="AF213" i="4" s="1"/>
  <c r="AF228" i="4" s="1"/>
  <c r="AF258" i="4"/>
  <c r="AF273" i="4" s="1"/>
  <c r="AF288" i="4" s="1"/>
  <c r="AF303" i="4" s="1"/>
  <c r="AG243" i="4"/>
  <c r="V331" i="4"/>
  <c r="V346" i="4" s="1"/>
  <c r="V361" i="4" s="1"/>
  <c r="V376" i="4" s="1"/>
  <c r="W316" i="4"/>
  <c r="V256" i="4"/>
  <c r="V271" i="4" s="1"/>
  <c r="V286" i="4" s="1"/>
  <c r="V301" i="4" s="1"/>
  <c r="R180" i="4"/>
  <c r="R195" i="4" s="1"/>
  <c r="R210" i="4" s="1"/>
  <c r="R225" i="4" s="1"/>
  <c r="H161" i="4"/>
  <c r="G176" i="4"/>
  <c r="G191" i="4" s="1"/>
  <c r="G206" i="4" s="1"/>
  <c r="G221" i="4" s="1"/>
  <c r="AG167" i="4"/>
  <c r="AF182" i="4"/>
  <c r="AF197" i="4" s="1"/>
  <c r="AF212" i="4" s="1"/>
  <c r="AF227" i="4" s="1"/>
  <c r="AB33" i="4"/>
  <c r="AB48" i="4"/>
  <c r="AB63" i="4"/>
  <c r="AB78" i="4"/>
  <c r="AB108" i="4"/>
  <c r="AB123" i="4" s="1"/>
  <c r="AB138" i="4" s="1"/>
  <c r="AB153" i="4" s="1"/>
  <c r="AB333" i="4"/>
  <c r="AB348" i="4" s="1"/>
  <c r="AB363" i="4" s="1"/>
  <c r="AB378" i="4" s="1"/>
  <c r="W333" i="4"/>
  <c r="W348" i="4" s="1"/>
  <c r="W363" i="4" s="1"/>
  <c r="W378" i="4" s="1"/>
  <c r="AG319" i="4"/>
  <c r="AF334" i="4"/>
  <c r="AF349" i="4" s="1"/>
  <c r="AF364" i="4" s="1"/>
  <c r="AF379" i="4" s="1"/>
  <c r="AG316" i="4"/>
  <c r="AF331" i="4"/>
  <c r="AF346" i="4" s="1"/>
  <c r="AF361" i="4" s="1"/>
  <c r="AF376" i="4" s="1"/>
  <c r="AF256" i="4"/>
  <c r="AF271" i="4" s="1"/>
  <c r="AF286" i="4" s="1"/>
  <c r="AF301" i="4" s="1"/>
  <c r="Q327" i="4"/>
  <c r="Q342" i="4" s="1"/>
  <c r="Q357" i="4" s="1"/>
  <c r="Q372" i="4" s="1"/>
  <c r="R312" i="4"/>
  <c r="Q252" i="4"/>
  <c r="Q267" i="4" s="1"/>
  <c r="Q282" i="4" s="1"/>
  <c r="Q297" i="4" s="1"/>
  <c r="AF274" i="4"/>
  <c r="AF289" i="4" s="1"/>
  <c r="AF304" i="4" s="1"/>
  <c r="AF285" i="4"/>
  <c r="AF300" i="4" s="1"/>
  <c r="R261" i="4"/>
  <c r="R276" i="4" s="1"/>
  <c r="R291" i="4" s="1"/>
  <c r="R306" i="4" s="1"/>
  <c r="H253" i="4"/>
  <c r="H268" i="4" s="1"/>
  <c r="H283" i="4" s="1"/>
  <c r="H298" i="4" s="1"/>
  <c r="M176" i="4"/>
  <c r="M191" i="4" s="1"/>
  <c r="M206" i="4" s="1"/>
  <c r="M221" i="4" s="1"/>
  <c r="R181" i="4"/>
  <c r="R196" i="4" s="1"/>
  <c r="R211" i="4" s="1"/>
  <c r="R226" i="4" s="1"/>
  <c r="W166" i="4"/>
  <c r="V181" i="4"/>
  <c r="V196" i="4"/>
  <c r="V211" i="4" s="1"/>
  <c r="V226" i="4" s="1"/>
  <c r="AG159" i="4"/>
  <c r="AF174" i="4"/>
  <c r="AF189" i="4" s="1"/>
  <c r="AF204" i="4" s="1"/>
  <c r="AF219" i="4" s="1"/>
  <c r="R32" i="4"/>
  <c r="R47" i="4"/>
  <c r="R77" i="4"/>
  <c r="R62" i="4"/>
  <c r="R107" i="4"/>
  <c r="V29" i="4"/>
  <c r="V44" i="4"/>
  <c r="V74" i="4"/>
  <c r="W89" i="4"/>
  <c r="V59" i="4"/>
  <c r="V104" i="4"/>
  <c r="V119" i="4" s="1"/>
  <c r="V134" i="4" s="1"/>
  <c r="V149" i="4" s="1"/>
  <c r="R374" i="4"/>
  <c r="G323" i="4"/>
  <c r="G338" i="4" s="1"/>
  <c r="G353" i="4" s="1"/>
  <c r="G368" i="4" s="1"/>
  <c r="H308" i="4"/>
  <c r="G248" i="4"/>
  <c r="G263" i="4" s="1"/>
  <c r="G278" i="4" s="1"/>
  <c r="G293" i="4" s="1"/>
  <c r="AG184" i="4"/>
  <c r="AG199" i="4" s="1"/>
  <c r="AG214" i="4" s="1"/>
  <c r="AG229" i="4" s="1"/>
  <c r="AB36" i="4"/>
  <c r="AB51" i="4"/>
  <c r="AB66" i="4"/>
  <c r="AB81" i="4"/>
  <c r="Q34" i="4"/>
  <c r="Q49" i="4"/>
  <c r="Q64" i="4"/>
  <c r="Q79" i="4"/>
  <c r="Q109" i="4"/>
  <c r="Q124" i="4" s="1"/>
  <c r="Q139" i="4" s="1"/>
  <c r="Q154" i="4" s="1"/>
  <c r="R94" i="4"/>
  <c r="W28" i="4"/>
  <c r="R24" i="4"/>
  <c r="J50" i="14"/>
  <c r="R319" i="4"/>
  <c r="Q334" i="4"/>
  <c r="Q349" i="4" s="1"/>
  <c r="Q364" i="4" s="1"/>
  <c r="Q379" i="4" s="1"/>
  <c r="R257" i="4"/>
  <c r="R272" i="4" s="1"/>
  <c r="R287" i="4" s="1"/>
  <c r="R302" i="4" s="1"/>
  <c r="W243" i="4"/>
  <c r="V258" i="4"/>
  <c r="V273" i="4" s="1"/>
  <c r="V288" i="4" s="1"/>
  <c r="V303" i="4" s="1"/>
  <c r="L255" i="4"/>
  <c r="L270" i="4" s="1"/>
  <c r="L285" i="4" s="1"/>
  <c r="L300" i="4" s="1"/>
  <c r="M257" i="4"/>
  <c r="M272" i="4" s="1"/>
  <c r="M287" i="4" s="1"/>
  <c r="M302" i="4" s="1"/>
  <c r="W249" i="4"/>
  <c r="W264" i="4" s="1"/>
  <c r="W279" i="4" s="1"/>
  <c r="W294" i="4" s="1"/>
  <c r="M237" i="4"/>
  <c r="L252" i="4"/>
  <c r="L267" i="4" s="1"/>
  <c r="L282" i="4" s="1"/>
  <c r="L297" i="4" s="1"/>
  <c r="H185" i="4"/>
  <c r="H200" i="4" s="1"/>
  <c r="H215" i="4" s="1"/>
  <c r="H230" i="4" s="1"/>
  <c r="AB177" i="4"/>
  <c r="AB192" i="4" s="1"/>
  <c r="AB207" i="4" s="1"/>
  <c r="AB222" i="4" s="1"/>
  <c r="L102" i="4"/>
  <c r="L117" i="4" s="1"/>
  <c r="L132" i="4" s="1"/>
  <c r="L147" i="4" s="1"/>
  <c r="M162" i="4"/>
  <c r="L177" i="4"/>
  <c r="L192" i="4" s="1"/>
  <c r="L207" i="4" s="1"/>
  <c r="L222" i="4" s="1"/>
  <c r="W171" i="4"/>
  <c r="V186" i="4"/>
  <c r="V201" i="4" s="1"/>
  <c r="V216" i="4" s="1"/>
  <c r="V231" i="4" s="1"/>
  <c r="AA99" i="4"/>
  <c r="AA114" i="4" s="1"/>
  <c r="AA129" i="4" s="1"/>
  <c r="AA144" i="4" s="1"/>
  <c r="AA174" i="4"/>
  <c r="AA189" i="4" s="1"/>
  <c r="AA204" i="4" s="1"/>
  <c r="AA219" i="4" s="1"/>
  <c r="AB159" i="4"/>
  <c r="AF25" i="4"/>
  <c r="AF40" i="4"/>
  <c r="AF55" i="4"/>
  <c r="AG85" i="4"/>
  <c r="AF70" i="4"/>
  <c r="AF100" i="4"/>
  <c r="AF115" i="4" s="1"/>
  <c r="AF130" i="4" s="1"/>
  <c r="AF145" i="4" s="1"/>
  <c r="AF45" i="4"/>
  <c r="AF30" i="4"/>
  <c r="AF60" i="4"/>
  <c r="AF75" i="4"/>
  <c r="AG90" i="4"/>
  <c r="AF105" i="4"/>
  <c r="AF120" i="4" s="1"/>
  <c r="AF135" i="4" s="1"/>
  <c r="AF150" i="4" s="1"/>
  <c r="R128" i="4"/>
  <c r="R143" i="4" s="1"/>
  <c r="V34" i="4"/>
  <c r="V49" i="4"/>
  <c r="V79" i="4"/>
  <c r="V64" i="4"/>
  <c r="W94" i="4"/>
  <c r="V109" i="4"/>
  <c r="V124" i="4" s="1"/>
  <c r="V139" i="4" s="1"/>
  <c r="V154" i="4" s="1"/>
  <c r="AF136" i="4"/>
  <c r="AF151" i="4" s="1"/>
  <c r="AG46" i="4"/>
  <c r="AG61" i="4"/>
  <c r="AG76" i="4"/>
  <c r="AG31" i="4"/>
  <c r="L106" i="4"/>
  <c r="L121" i="4" s="1"/>
  <c r="L136" i="4" s="1"/>
  <c r="L151" i="4" s="1"/>
  <c r="AG99" i="4"/>
  <c r="AG114" i="4" s="1"/>
  <c r="AG129" i="4" s="1"/>
  <c r="AG144" i="4" s="1"/>
  <c r="M39" i="4"/>
  <c r="H315" i="4"/>
  <c r="G330" i="4"/>
  <c r="G345" i="4"/>
  <c r="G360" i="4" s="1"/>
  <c r="G375" i="4" s="1"/>
  <c r="G327" i="4"/>
  <c r="G342" i="4" s="1"/>
  <c r="G357" i="4" s="1"/>
  <c r="G372" i="4" s="1"/>
  <c r="H312" i="4"/>
  <c r="G252" i="4"/>
  <c r="G267" i="4" s="1"/>
  <c r="G282" i="4" s="1"/>
  <c r="G297" i="4" s="1"/>
  <c r="AB243" i="4"/>
  <c r="AA258" i="4"/>
  <c r="AA273" i="4" s="1"/>
  <c r="AA288" i="4" s="1"/>
  <c r="AA303" i="4" s="1"/>
  <c r="AA183" i="4"/>
  <c r="AA198" i="4" s="1"/>
  <c r="AA213" i="4" s="1"/>
  <c r="AA228" i="4" s="1"/>
  <c r="AG253" i="4"/>
  <c r="AG268" i="4" s="1"/>
  <c r="AG283" i="4" s="1"/>
  <c r="AG298" i="4" s="1"/>
  <c r="AA26" i="4"/>
  <c r="AA41" i="4"/>
  <c r="AA56" i="4"/>
  <c r="AA71" i="4"/>
  <c r="AB86" i="4"/>
  <c r="AA101" i="4"/>
  <c r="AA116" i="4" s="1"/>
  <c r="AA131" i="4" s="1"/>
  <c r="AA146" i="4" s="1"/>
  <c r="V25" i="4"/>
  <c r="H311" i="4"/>
  <c r="G326" i="4"/>
  <c r="G341" i="4" s="1"/>
  <c r="G356" i="4" s="1"/>
  <c r="G371" i="4" s="1"/>
  <c r="Q331" i="4"/>
  <c r="Q346" i="4" s="1"/>
  <c r="Q361" i="4" s="1"/>
  <c r="Q376" i="4" s="1"/>
  <c r="R316" i="4"/>
  <c r="Q256" i="4"/>
  <c r="Q271" i="4" s="1"/>
  <c r="Q286" i="4" s="1"/>
  <c r="Q301" i="4" s="1"/>
  <c r="L34" i="4"/>
  <c r="L49" i="4"/>
  <c r="L64" i="4"/>
  <c r="L79" i="4"/>
  <c r="M94" i="4"/>
  <c r="L109" i="4"/>
  <c r="L124" i="4" s="1"/>
  <c r="L139" i="4" s="1"/>
  <c r="L154" i="4" s="1"/>
  <c r="AB9" i="4"/>
  <c r="AA24" i="4"/>
  <c r="AA39" i="4"/>
  <c r="AA54" i="4"/>
  <c r="AA69" i="4"/>
  <c r="L175" i="4"/>
  <c r="L190" i="4" s="1"/>
  <c r="L205" i="4" s="1"/>
  <c r="L220" i="4" s="1"/>
  <c r="L250" i="4"/>
  <c r="L265" i="4" s="1"/>
  <c r="L280" i="4" s="1"/>
  <c r="L295" i="4" s="1"/>
  <c r="M235" i="4"/>
  <c r="AB171" i="4"/>
  <c r="AA201" i="4"/>
  <c r="AA216" i="4" s="1"/>
  <c r="AA231" i="4" s="1"/>
  <c r="AA186" i="4"/>
  <c r="L25" i="4"/>
  <c r="L40" i="4"/>
  <c r="L55" i="4"/>
  <c r="M85" i="4"/>
  <c r="L70" i="4"/>
  <c r="L100" i="4"/>
  <c r="L115" i="4" s="1"/>
  <c r="L130" i="4" s="1"/>
  <c r="L145" i="4" s="1"/>
  <c r="M329" i="4"/>
  <c r="M344" i="4" s="1"/>
  <c r="M359" i="4" s="1"/>
  <c r="M374" i="4" s="1"/>
  <c r="L183" i="4"/>
  <c r="L198" i="4"/>
  <c r="L213" i="4" s="1"/>
  <c r="L228" i="4" s="1"/>
  <c r="L258" i="4"/>
  <c r="L273" i="4" s="1"/>
  <c r="L288" i="4" s="1"/>
  <c r="L303" i="4" s="1"/>
  <c r="M243" i="4"/>
  <c r="G331" i="4"/>
  <c r="G346" i="4" s="1"/>
  <c r="G361" i="4" s="1"/>
  <c r="G376" i="4" s="1"/>
  <c r="H316" i="4"/>
  <c r="G256" i="4"/>
  <c r="G271" i="4" s="1"/>
  <c r="G286" i="4" s="1"/>
  <c r="G301" i="4" s="1"/>
  <c r="M170" i="4"/>
  <c r="L185" i="4"/>
  <c r="L200" i="4" s="1"/>
  <c r="L215" i="4" s="1"/>
  <c r="L230" i="4" s="1"/>
  <c r="L110" i="4"/>
  <c r="L125" i="4" s="1"/>
  <c r="L140" i="4" s="1"/>
  <c r="L155" i="4" s="1"/>
  <c r="G29" i="4"/>
  <c r="G44" i="4"/>
  <c r="G59" i="4"/>
  <c r="H89" i="4"/>
  <c r="G74" i="4"/>
  <c r="G104" i="4"/>
  <c r="G119" i="4" s="1"/>
  <c r="G134" i="4" s="1"/>
  <c r="G149" i="4" s="1"/>
  <c r="AG33" i="4"/>
  <c r="AG48" i="4"/>
  <c r="AG63" i="4"/>
  <c r="AG78" i="4"/>
  <c r="AG108" i="4"/>
  <c r="AG123" i="4" s="1"/>
  <c r="AG138" i="4" s="1"/>
  <c r="AG153" i="4" s="1"/>
  <c r="M319" i="4"/>
  <c r="L334" i="4"/>
  <c r="L349" i="4" s="1"/>
  <c r="L364" i="4" s="1"/>
  <c r="L379" i="4" s="1"/>
  <c r="AB255" i="4"/>
  <c r="AB270" i="4" s="1"/>
  <c r="AB285" i="4" s="1"/>
  <c r="AB300" i="4" s="1"/>
  <c r="H325" i="4"/>
  <c r="H340" i="4" s="1"/>
  <c r="H355" i="4" s="1"/>
  <c r="H370" i="4" s="1"/>
  <c r="R315" i="4"/>
  <c r="Q330" i="4"/>
  <c r="Q345" i="4" s="1"/>
  <c r="Q360" i="4" s="1"/>
  <c r="Q375" i="4" s="1"/>
  <c r="AF266" i="4"/>
  <c r="AF281" i="4" s="1"/>
  <c r="AF296" i="4" s="1"/>
  <c r="V335" i="4"/>
  <c r="V350" i="4" s="1"/>
  <c r="V365" i="4" s="1"/>
  <c r="V380" i="4" s="1"/>
  <c r="W320" i="4"/>
  <c r="Q254" i="4"/>
  <c r="R239" i="4"/>
  <c r="Q269" i="4"/>
  <c r="Q284" i="4" s="1"/>
  <c r="Q299" i="4" s="1"/>
  <c r="Q179" i="4"/>
  <c r="Q194" i="4" s="1"/>
  <c r="Q209" i="4" s="1"/>
  <c r="Q224" i="4" s="1"/>
  <c r="L254" i="4"/>
  <c r="L269" i="4" s="1"/>
  <c r="L284" i="4" s="1"/>
  <c r="L299" i="4" s="1"/>
  <c r="M239" i="4"/>
  <c r="L179" i="4"/>
  <c r="L194" i="4" s="1"/>
  <c r="L209" i="4" s="1"/>
  <c r="L224" i="4" s="1"/>
  <c r="W257" i="4"/>
  <c r="W272" i="4" s="1"/>
  <c r="W287" i="4" s="1"/>
  <c r="W302" i="4" s="1"/>
  <c r="H173" i="4"/>
  <c r="H188" i="4" s="1"/>
  <c r="H203" i="4" s="1"/>
  <c r="H218" i="4" s="1"/>
  <c r="Q184" i="4"/>
  <c r="Q259" i="4"/>
  <c r="Q199" i="4"/>
  <c r="Q214" i="4" s="1"/>
  <c r="Q229" i="4" s="1"/>
  <c r="R244" i="4"/>
  <c r="Q274" i="4"/>
  <c r="Q289" i="4" s="1"/>
  <c r="Q304" i="4" s="1"/>
  <c r="AG170" i="4"/>
  <c r="AF185" i="4"/>
  <c r="AF200" i="4" s="1"/>
  <c r="AF215" i="4" s="1"/>
  <c r="AF230" i="4" s="1"/>
  <c r="AF110" i="4"/>
  <c r="AF125" i="4" s="1"/>
  <c r="AF140" i="4" s="1"/>
  <c r="AF155" i="4" s="1"/>
  <c r="H169" i="4"/>
  <c r="G184" i="4"/>
  <c r="G199" i="4" s="1"/>
  <c r="G214" i="4" s="1"/>
  <c r="G229" i="4" s="1"/>
  <c r="M171" i="4"/>
  <c r="M111" i="4" s="1"/>
  <c r="L186" i="4"/>
  <c r="L201" i="4" s="1"/>
  <c r="L216" i="4" s="1"/>
  <c r="L231" i="4" s="1"/>
  <c r="AG51" i="4"/>
  <c r="AG66" i="4"/>
  <c r="AG81" i="4"/>
  <c r="AG111" i="4"/>
  <c r="AG126" i="4" s="1"/>
  <c r="AG141" i="4" s="1"/>
  <c r="AG156" i="4" s="1"/>
  <c r="AG36" i="4"/>
  <c r="R140" i="4"/>
  <c r="R155" i="4" s="1"/>
  <c r="M41" i="4"/>
  <c r="M56" i="4"/>
  <c r="M71" i="4"/>
  <c r="M101" i="4"/>
  <c r="M116" i="4" s="1"/>
  <c r="M131" i="4" s="1"/>
  <c r="M146" i="4" s="1"/>
  <c r="M26" i="4"/>
  <c r="AF34" i="4"/>
  <c r="AF49" i="4"/>
  <c r="AF64" i="4"/>
  <c r="AF79" i="4"/>
  <c r="AG94" i="4"/>
  <c r="AF109" i="4"/>
  <c r="AF124" i="4" s="1"/>
  <c r="AF139" i="4" s="1"/>
  <c r="AF154" i="4" s="1"/>
  <c r="L122" i="4"/>
  <c r="L137" i="4" s="1"/>
  <c r="L152" i="4" s="1"/>
  <c r="H102" i="4"/>
  <c r="H117" i="4" s="1"/>
  <c r="H132" i="4" s="1"/>
  <c r="H147" i="4" s="1"/>
  <c r="G26" i="4"/>
  <c r="G41" i="4"/>
  <c r="G56" i="4"/>
  <c r="G71" i="4"/>
  <c r="H86" i="4"/>
  <c r="G101" i="4"/>
  <c r="G116" i="4" s="1"/>
  <c r="G131" i="4" s="1"/>
  <c r="G146" i="4" s="1"/>
  <c r="R36" i="4"/>
  <c r="W41" i="4"/>
  <c r="AA49" i="4"/>
  <c r="AA34" i="4"/>
  <c r="AA64" i="4"/>
  <c r="AA79" i="4"/>
  <c r="AB94" i="4"/>
  <c r="AA109" i="4"/>
  <c r="AA124" i="4" s="1"/>
  <c r="AA139" i="4" s="1"/>
  <c r="AA154" i="4" s="1"/>
  <c r="R108" i="4"/>
  <c r="R123" i="4" s="1"/>
  <c r="R138" i="4" s="1"/>
  <c r="R153" i="4" s="1"/>
  <c r="R46" i="4"/>
  <c r="R76" i="4"/>
  <c r="R61" i="4"/>
  <c r="R106" i="4"/>
  <c r="R121" i="4" s="1"/>
  <c r="R136" i="4" s="1"/>
  <c r="R151" i="4" s="1"/>
  <c r="R31" i="4"/>
  <c r="M120" i="4"/>
  <c r="M135" i="4" s="1"/>
  <c r="M150" i="4" s="1"/>
  <c r="H113" i="4"/>
  <c r="H128" i="4" s="1"/>
  <c r="H143" i="4" s="1"/>
  <c r="W23" i="4"/>
  <c r="W38" i="4"/>
  <c r="W53" i="4"/>
  <c r="W68" i="4"/>
  <c r="AG325" i="4"/>
  <c r="AG340" i="4" s="1"/>
  <c r="AG355" i="4" s="1"/>
  <c r="AG370" i="4" s="1"/>
  <c r="H261" i="4"/>
  <c r="H276" i="4" s="1"/>
  <c r="H291" i="4" s="1"/>
  <c r="H306" i="4" s="1"/>
  <c r="AB241" i="4"/>
  <c r="AB181" i="4" s="1"/>
  <c r="AA256" i="4"/>
  <c r="AA271" i="4" s="1"/>
  <c r="AA286" i="4" s="1"/>
  <c r="AA301" i="4" s="1"/>
  <c r="R177" i="4"/>
  <c r="R192" i="4" s="1"/>
  <c r="R207" i="4" s="1"/>
  <c r="R222" i="4" s="1"/>
  <c r="AA259" i="4"/>
  <c r="AA274" i="4"/>
  <c r="AA289" i="4" s="1"/>
  <c r="AA304" i="4" s="1"/>
  <c r="AB244" i="4"/>
  <c r="L173" i="4"/>
  <c r="L188" i="4" s="1"/>
  <c r="L203" i="4" s="1"/>
  <c r="L218" i="4" s="1"/>
  <c r="AA178" i="4"/>
  <c r="AA193" i="4" s="1"/>
  <c r="AA208" i="4" s="1"/>
  <c r="AA223" i="4" s="1"/>
  <c r="AB163" i="4"/>
  <c r="AA107" i="4"/>
  <c r="AA122" i="4" s="1"/>
  <c r="AA137" i="4" s="1"/>
  <c r="AA152" i="4" s="1"/>
  <c r="Q129" i="4"/>
  <c r="Q144" i="4" s="1"/>
  <c r="AB46" i="4"/>
  <c r="AB31" i="4"/>
  <c r="AB61" i="4"/>
  <c r="AB76" i="4"/>
  <c r="AB106" i="4"/>
  <c r="AB121" i="4" s="1"/>
  <c r="AB136" i="4" s="1"/>
  <c r="AB151" i="4" s="1"/>
  <c r="H333" i="4"/>
  <c r="H348" i="4" s="1"/>
  <c r="H363" i="4" s="1"/>
  <c r="H378" i="4" s="1"/>
  <c r="R311" i="4"/>
  <c r="Q326" i="4"/>
  <c r="Q341" i="4" s="1"/>
  <c r="Q356" i="4" s="1"/>
  <c r="Q371" i="4" s="1"/>
  <c r="L251" i="4"/>
  <c r="L266" i="4" s="1"/>
  <c r="L281" i="4" s="1"/>
  <c r="L296" i="4" s="1"/>
  <c r="W239" i="4"/>
  <c r="V254" i="4"/>
  <c r="V269" i="4" s="1"/>
  <c r="V284" i="4" s="1"/>
  <c r="V299" i="4" s="1"/>
  <c r="V179" i="4"/>
  <c r="V194" i="4" s="1"/>
  <c r="V209" i="4" s="1"/>
  <c r="V224" i="4" s="1"/>
  <c r="W253" i="4"/>
  <c r="W268" i="4" s="1"/>
  <c r="W283" i="4" s="1"/>
  <c r="W298" i="4" s="1"/>
  <c r="H249" i="4"/>
  <c r="H264" i="4" s="1"/>
  <c r="H279" i="4" s="1"/>
  <c r="H294" i="4" s="1"/>
  <c r="AG255" i="4"/>
  <c r="AG270" i="4" s="1"/>
  <c r="AG285" i="4" s="1"/>
  <c r="AG300" i="4" s="1"/>
  <c r="L259" i="4"/>
  <c r="L274" i="4" s="1"/>
  <c r="L289" i="4" s="1"/>
  <c r="L304" i="4" s="1"/>
  <c r="M244" i="4"/>
  <c r="M184" i="4" s="1"/>
  <c r="V251" i="4"/>
  <c r="V266" i="4" s="1"/>
  <c r="V281" i="4" s="1"/>
  <c r="V296" i="4" s="1"/>
  <c r="W236" i="4"/>
  <c r="AG180" i="4"/>
  <c r="AG195" i="4"/>
  <c r="AG210" i="4" s="1"/>
  <c r="AG225" i="4" s="1"/>
  <c r="V102" i="4"/>
  <c r="V117" i="4" s="1"/>
  <c r="V132" i="4" s="1"/>
  <c r="V147" i="4" s="1"/>
  <c r="W162" i="4"/>
  <c r="V177" i="4"/>
  <c r="V207" i="4"/>
  <c r="V222" i="4" s="1"/>
  <c r="V192" i="4"/>
  <c r="W183" i="4"/>
  <c r="W198" i="4" s="1"/>
  <c r="W213" i="4" s="1"/>
  <c r="W228" i="4" s="1"/>
  <c r="W167" i="4"/>
  <c r="V182" i="4"/>
  <c r="V197" i="4" s="1"/>
  <c r="V212" i="4" s="1"/>
  <c r="V227" i="4" s="1"/>
  <c r="R163" i="4"/>
  <c r="Q178" i="4"/>
  <c r="Q193" i="4" s="1"/>
  <c r="Q208" i="4" s="1"/>
  <c r="Q223" i="4" s="1"/>
  <c r="M159" i="4"/>
  <c r="M99" i="4" s="1"/>
  <c r="L174" i="4"/>
  <c r="L189" i="4" s="1"/>
  <c r="L204" i="4" s="1"/>
  <c r="L219" i="4" s="1"/>
  <c r="V107" i="4"/>
  <c r="V122" i="4" s="1"/>
  <c r="V137" i="4" s="1"/>
  <c r="V152" i="4" s="1"/>
  <c r="AA29" i="4"/>
  <c r="AA44" i="4"/>
  <c r="AA59" i="4"/>
  <c r="AA74" i="4"/>
  <c r="AA104" i="4"/>
  <c r="AA119" i="4" s="1"/>
  <c r="AA134" i="4" s="1"/>
  <c r="AA149" i="4" s="1"/>
  <c r="AB89" i="4"/>
  <c r="AA103" i="4"/>
  <c r="AA118" i="4" s="1"/>
  <c r="AA133" i="4" s="1"/>
  <c r="AA148" i="4" s="1"/>
  <c r="G49" i="4"/>
  <c r="G34" i="4"/>
  <c r="G64" i="4"/>
  <c r="G79" i="4"/>
  <c r="H94" i="4"/>
  <c r="G109" i="4"/>
  <c r="G124" i="4" s="1"/>
  <c r="G139" i="4" s="1"/>
  <c r="G154" i="4" s="1"/>
  <c r="R63" i="4"/>
  <c r="H319" i="4"/>
  <c r="G334" i="4"/>
  <c r="G349" i="4" s="1"/>
  <c r="G364" i="4" s="1"/>
  <c r="G379" i="4" s="1"/>
  <c r="AA98" i="4"/>
  <c r="AA113" i="4" s="1"/>
  <c r="AA128" i="4" s="1"/>
  <c r="AA143" i="4" s="1"/>
  <c r="AA173" i="4"/>
  <c r="AA188" i="4" s="1"/>
  <c r="AA203" i="4" s="1"/>
  <c r="AA218" i="4" s="1"/>
  <c r="AB158" i="4"/>
  <c r="AA45" i="4"/>
  <c r="AA30" i="4"/>
  <c r="AA60" i="4"/>
  <c r="AA75" i="4"/>
  <c r="AB90" i="4"/>
  <c r="AA105" i="4"/>
  <c r="AA120" i="4" s="1"/>
  <c r="AA135" i="4" s="1"/>
  <c r="AA150" i="4" s="1"/>
  <c r="H46" i="4"/>
  <c r="H31" i="4"/>
  <c r="H61" i="4"/>
  <c r="H76" i="4"/>
  <c r="H106" i="4"/>
  <c r="H121" i="4"/>
  <c r="H136" i="4" s="1"/>
  <c r="H151" i="4" s="1"/>
  <c r="W73" i="4"/>
  <c r="R54" i="4"/>
  <c r="AG329" i="4"/>
  <c r="AG344" i="4" s="1"/>
  <c r="AG359" i="4" s="1"/>
  <c r="AG374" i="4" s="1"/>
  <c r="M312" i="4"/>
  <c r="L327" i="4"/>
  <c r="L342" i="4" s="1"/>
  <c r="L357" i="4" s="1"/>
  <c r="L372" i="4" s="1"/>
  <c r="H235" i="4"/>
  <c r="G250" i="4"/>
  <c r="G265" i="4" s="1"/>
  <c r="G280" i="4" s="1"/>
  <c r="G295" i="4" s="1"/>
  <c r="G175" i="4"/>
  <c r="G190" i="4" s="1"/>
  <c r="G205" i="4" s="1"/>
  <c r="G220" i="4" s="1"/>
  <c r="L184" i="4"/>
  <c r="L199" i="4" s="1"/>
  <c r="L214" i="4" s="1"/>
  <c r="L229" i="4" s="1"/>
  <c r="AA211" i="4"/>
  <c r="AA226" i="4" s="1"/>
  <c r="H181" i="4"/>
  <c r="H196" i="4" s="1"/>
  <c r="H211" i="4" s="1"/>
  <c r="H226" i="4" s="1"/>
  <c r="AB161" i="4"/>
  <c r="AA176" i="4"/>
  <c r="AA191" i="4"/>
  <c r="AA206" i="4" s="1"/>
  <c r="AA221" i="4" s="1"/>
  <c r="AG163" i="4"/>
  <c r="AF193" i="4"/>
  <c r="AF208" i="4" s="1"/>
  <c r="AF223" i="4" s="1"/>
  <c r="AF178" i="4"/>
  <c r="G99" i="4"/>
  <c r="G114" i="4" s="1"/>
  <c r="G129" i="4" s="1"/>
  <c r="G144" i="4" s="1"/>
  <c r="G174" i="4"/>
  <c r="G189" i="4" s="1"/>
  <c r="G204" i="4" s="1"/>
  <c r="G219" i="4" s="1"/>
  <c r="H159" i="4"/>
  <c r="Q111" i="4"/>
  <c r="Q126" i="4" s="1"/>
  <c r="Q141" i="4" s="1"/>
  <c r="Q156" i="4" s="1"/>
  <c r="L111" i="4"/>
  <c r="L126" i="4" s="1"/>
  <c r="L141" i="4" s="1"/>
  <c r="L156" i="4" s="1"/>
  <c r="R120" i="4"/>
  <c r="R135" i="4" s="1"/>
  <c r="R150" i="4" s="1"/>
  <c r="AB125" i="4"/>
  <c r="AB140" i="4" s="1"/>
  <c r="AB155" i="4" s="1"/>
  <c r="H125" i="4"/>
  <c r="H140" i="4" s="1"/>
  <c r="H155" i="4" s="1"/>
  <c r="M46" i="4"/>
  <c r="M61" i="4"/>
  <c r="M76" i="4"/>
  <c r="M106" i="4"/>
  <c r="M121" i="4" s="1"/>
  <c r="M136" i="4" s="1"/>
  <c r="M151" i="4" s="1"/>
  <c r="M31" i="4"/>
  <c r="L103" i="4"/>
  <c r="L118" i="4" s="1"/>
  <c r="L133" i="4" s="1"/>
  <c r="L148" i="4" s="1"/>
  <c r="V114" i="4"/>
  <c r="V129" i="4" s="1"/>
  <c r="V144" i="4" s="1"/>
  <c r="M54" i="4"/>
  <c r="V330" i="4"/>
  <c r="W315" i="4"/>
  <c r="V345" i="4"/>
  <c r="V360" i="4" s="1"/>
  <c r="V375" i="4" s="1"/>
  <c r="AA255" i="4"/>
  <c r="AA270" i="4" s="1"/>
  <c r="AA285" i="4" s="1"/>
  <c r="AA300" i="4" s="1"/>
  <c r="AF254" i="4"/>
  <c r="AF269" i="4" s="1"/>
  <c r="AF284" i="4" s="1"/>
  <c r="AF299" i="4" s="1"/>
  <c r="AG239" i="4"/>
  <c r="AF179" i="4"/>
  <c r="AF194" i="4" s="1"/>
  <c r="AF209" i="4" s="1"/>
  <c r="AF224" i="4" s="1"/>
  <c r="AB169" i="4"/>
  <c r="AA184" i="4"/>
  <c r="AA199" i="4" s="1"/>
  <c r="AA214" i="4" s="1"/>
  <c r="AA229" i="4" s="1"/>
  <c r="AG113" i="4"/>
  <c r="AG128" i="4" s="1"/>
  <c r="AG143" i="4" s="1"/>
  <c r="R102" i="4"/>
  <c r="R117" i="4" s="1"/>
  <c r="R132" i="4" s="1"/>
  <c r="R147" i="4" s="1"/>
  <c r="V55" i="4"/>
  <c r="W25" i="4"/>
  <c r="W40" i="4"/>
  <c r="W55" i="4"/>
  <c r="W70" i="4"/>
  <c r="AG266" i="4" l="1"/>
  <c r="AG281" i="4" s="1"/>
  <c r="AG296" i="4" s="1"/>
  <c r="AB257" i="4"/>
  <c r="AB272" i="4" s="1"/>
  <c r="AB287" i="4" s="1"/>
  <c r="AB302" i="4" s="1"/>
  <c r="M328" i="4"/>
  <c r="M343" i="4" s="1"/>
  <c r="M358" i="4" s="1"/>
  <c r="M373" i="4" s="1"/>
  <c r="AG328" i="4"/>
  <c r="AG343" i="4" s="1"/>
  <c r="AG358" i="4" s="1"/>
  <c r="AG373" i="4" s="1"/>
  <c r="AG324" i="4"/>
  <c r="AG339" i="4" s="1"/>
  <c r="AG354" i="4" s="1"/>
  <c r="AG369" i="4" s="1"/>
  <c r="AB336" i="4"/>
  <c r="AB351" i="4" s="1"/>
  <c r="AB366" i="4" s="1"/>
  <c r="AB381" i="4" s="1"/>
  <c r="H336" i="4"/>
  <c r="H351" i="4" s="1"/>
  <c r="H366" i="4" s="1"/>
  <c r="H381" i="4" s="1"/>
  <c r="M199" i="4"/>
  <c r="R332" i="4"/>
  <c r="R347" i="4" s="1"/>
  <c r="R362" i="4" s="1"/>
  <c r="R377" i="4" s="1"/>
  <c r="AG185" i="4"/>
  <c r="AG200" i="4"/>
  <c r="AG215" i="4" s="1"/>
  <c r="AG230" i="4" s="1"/>
  <c r="AG110" i="4"/>
  <c r="AG125" i="4" s="1"/>
  <c r="AG140" i="4" s="1"/>
  <c r="AG155" i="4" s="1"/>
  <c r="W335" i="4"/>
  <c r="W350" i="4" s="1"/>
  <c r="W365" i="4" s="1"/>
  <c r="W380" i="4" s="1"/>
  <c r="AG183" i="4"/>
  <c r="AG198" i="4" s="1"/>
  <c r="AG213" i="4" s="1"/>
  <c r="AG228" i="4" s="1"/>
  <c r="AG258" i="4"/>
  <c r="AG273" i="4" s="1"/>
  <c r="AG288" i="4" s="1"/>
  <c r="AG303" i="4" s="1"/>
  <c r="AB182" i="4"/>
  <c r="AB197" i="4" s="1"/>
  <c r="AB212" i="4" s="1"/>
  <c r="AB227" i="4" s="1"/>
  <c r="W255" i="4"/>
  <c r="W270" i="4" s="1"/>
  <c r="W285" i="4" s="1"/>
  <c r="W300" i="4" s="1"/>
  <c r="R258" i="4"/>
  <c r="R273" i="4"/>
  <c r="R288" i="4" s="1"/>
  <c r="R303" i="4" s="1"/>
  <c r="R183" i="4"/>
  <c r="R198" i="4" s="1"/>
  <c r="R213" i="4" s="1"/>
  <c r="R228" i="4" s="1"/>
  <c r="H258" i="4"/>
  <c r="H273" i="4" s="1"/>
  <c r="H288" i="4" s="1"/>
  <c r="H303" i="4" s="1"/>
  <c r="H183" i="4"/>
  <c r="H198" i="4"/>
  <c r="H213" i="4" s="1"/>
  <c r="H228" i="4" s="1"/>
  <c r="M126" i="4"/>
  <c r="R250" i="4"/>
  <c r="R265" i="4"/>
  <c r="R280" i="4" s="1"/>
  <c r="R295" i="4" s="1"/>
  <c r="R175" i="4"/>
  <c r="R190" i="4" s="1"/>
  <c r="R205" i="4" s="1"/>
  <c r="R220" i="4" s="1"/>
  <c r="W330" i="4"/>
  <c r="W345" i="4"/>
  <c r="W360" i="4" s="1"/>
  <c r="W375" i="4" s="1"/>
  <c r="AG178" i="4"/>
  <c r="AG193" i="4"/>
  <c r="AG208" i="4" s="1"/>
  <c r="AG223" i="4" s="1"/>
  <c r="H250" i="4"/>
  <c r="H265" i="4"/>
  <c r="H280" i="4" s="1"/>
  <c r="H295" i="4" s="1"/>
  <c r="H175" i="4"/>
  <c r="H190" i="4" s="1"/>
  <c r="H205" i="4" s="1"/>
  <c r="H220" i="4" s="1"/>
  <c r="H334" i="4"/>
  <c r="H349" i="4" s="1"/>
  <c r="H364" i="4" s="1"/>
  <c r="H379" i="4" s="1"/>
  <c r="W182" i="4"/>
  <c r="W197" i="4"/>
  <c r="W212" i="4" s="1"/>
  <c r="W227" i="4" s="1"/>
  <c r="AG259" i="4"/>
  <c r="AG274" i="4" s="1"/>
  <c r="H26" i="4"/>
  <c r="H41" i="4"/>
  <c r="H56" i="4"/>
  <c r="H71" i="4"/>
  <c r="H116" i="4"/>
  <c r="H131" i="4" s="1"/>
  <c r="H146" i="4" s="1"/>
  <c r="H101" i="4"/>
  <c r="AG49" i="4"/>
  <c r="AG64" i="4"/>
  <c r="AG79" i="4"/>
  <c r="AG109" i="4"/>
  <c r="AG124" i="4"/>
  <c r="AG139" i="4" s="1"/>
  <c r="AG154" i="4" s="1"/>
  <c r="AG34" i="4"/>
  <c r="H184" i="4"/>
  <c r="H199" i="4" s="1"/>
  <c r="H214" i="4" s="1"/>
  <c r="H229" i="4" s="1"/>
  <c r="R254" i="4"/>
  <c r="R269" i="4" s="1"/>
  <c r="R284" i="4" s="1"/>
  <c r="R299" i="4" s="1"/>
  <c r="R179" i="4"/>
  <c r="R194" i="4" s="1"/>
  <c r="R209" i="4" s="1"/>
  <c r="R224" i="4" s="1"/>
  <c r="M334" i="4"/>
  <c r="M349" i="4" s="1"/>
  <c r="M364" i="4" s="1"/>
  <c r="M379" i="4" s="1"/>
  <c r="R126" i="4"/>
  <c r="R141" i="4" s="1"/>
  <c r="M185" i="4"/>
  <c r="M200" i="4" s="1"/>
  <c r="M215" i="4" s="1"/>
  <c r="M230" i="4" s="1"/>
  <c r="M110" i="4"/>
  <c r="M125" i="4"/>
  <c r="M140" i="4" s="1"/>
  <c r="M155" i="4" s="1"/>
  <c r="AB24" i="4"/>
  <c r="AB39" i="4"/>
  <c r="AB54" i="4"/>
  <c r="AB69" i="4"/>
  <c r="H326" i="4"/>
  <c r="H341" i="4" s="1"/>
  <c r="H356" i="4" s="1"/>
  <c r="H371" i="4" s="1"/>
  <c r="AG45" i="4"/>
  <c r="AG60" i="4"/>
  <c r="AG75" i="4"/>
  <c r="AG105" i="4"/>
  <c r="AG120" i="4" s="1"/>
  <c r="AG135" i="4" s="1"/>
  <c r="AG150" i="4" s="1"/>
  <c r="AG30" i="4"/>
  <c r="AB111" i="4"/>
  <c r="AB126" i="4" s="1"/>
  <c r="AB141" i="4" s="1"/>
  <c r="AB156" i="4" s="1"/>
  <c r="H323" i="4"/>
  <c r="H338" i="4" s="1"/>
  <c r="H353" i="4" s="1"/>
  <c r="H368" i="4" s="1"/>
  <c r="H248" i="4"/>
  <c r="H263" i="4" s="1"/>
  <c r="H278" i="4" s="1"/>
  <c r="H293" i="4" s="1"/>
  <c r="W29" i="4"/>
  <c r="W44" i="4"/>
  <c r="W59" i="4"/>
  <c r="W74" i="4"/>
  <c r="W104" i="4"/>
  <c r="W119" i="4" s="1"/>
  <c r="W134" i="4" s="1"/>
  <c r="W149" i="4" s="1"/>
  <c r="AG174" i="4"/>
  <c r="AG189" i="4" s="1"/>
  <c r="AG204" i="4" s="1"/>
  <c r="AG219" i="4" s="1"/>
  <c r="R327" i="4"/>
  <c r="R342" i="4" s="1"/>
  <c r="R357" i="4" s="1"/>
  <c r="R372" i="4" s="1"/>
  <c r="R252" i="4"/>
  <c r="R267" i="4"/>
  <c r="R282" i="4" s="1"/>
  <c r="R297" i="4" s="1"/>
  <c r="H176" i="4"/>
  <c r="H191" i="4"/>
  <c r="H206" i="4"/>
  <c r="H221" i="4" s="1"/>
  <c r="W331" i="4"/>
  <c r="W346" i="4" s="1"/>
  <c r="W361" i="4" s="1"/>
  <c r="W376" i="4" s="1"/>
  <c r="W256" i="4"/>
  <c r="W271" i="4" s="1"/>
  <c r="W286" i="4" s="1"/>
  <c r="W301" i="4" s="1"/>
  <c r="W326" i="4"/>
  <c r="W341" i="4"/>
  <c r="W356" i="4" s="1"/>
  <c r="W371" i="4" s="1"/>
  <c r="W105" i="4"/>
  <c r="W120" i="4" s="1"/>
  <c r="W135" i="4" s="1"/>
  <c r="W150" i="4" s="1"/>
  <c r="W60" i="4"/>
  <c r="W75" i="4"/>
  <c r="W30" i="4"/>
  <c r="W45" i="4"/>
  <c r="AB250" i="4"/>
  <c r="AB265" i="4" s="1"/>
  <c r="AB280" i="4" s="1"/>
  <c r="AB295" i="4" s="1"/>
  <c r="AB175" i="4"/>
  <c r="AB190" i="4"/>
  <c r="AB205" i="4" s="1"/>
  <c r="AB220" i="4" s="1"/>
  <c r="AG29" i="4"/>
  <c r="AG44" i="4"/>
  <c r="AG59" i="4"/>
  <c r="AG74" i="4"/>
  <c r="AG104" i="4"/>
  <c r="AG119" i="4" s="1"/>
  <c r="AG134" i="4" s="1"/>
  <c r="AG149" i="4" s="1"/>
  <c r="AG341" i="4"/>
  <c r="AG356" i="4" s="1"/>
  <c r="AG371" i="4" s="1"/>
  <c r="AG326" i="4"/>
  <c r="M114" i="4"/>
  <c r="M129" i="4" s="1"/>
  <c r="AG103" i="4"/>
  <c r="AG118" i="4" s="1"/>
  <c r="H180" i="4"/>
  <c r="H195" i="4" s="1"/>
  <c r="H210" i="4" s="1"/>
  <c r="H225" i="4" s="1"/>
  <c r="M181" i="4"/>
  <c r="M196" i="4" s="1"/>
  <c r="M211" i="4" s="1"/>
  <c r="M226" i="4" s="1"/>
  <c r="AG323" i="4"/>
  <c r="AG338" i="4" s="1"/>
  <c r="AG353" i="4" s="1"/>
  <c r="AG368" i="4" s="1"/>
  <c r="AG248" i="4"/>
  <c r="AG263" i="4"/>
  <c r="AG278" i="4" s="1"/>
  <c r="AG293" i="4" s="1"/>
  <c r="AB331" i="4"/>
  <c r="AB346" i="4"/>
  <c r="AB361" i="4" s="1"/>
  <c r="AB376" i="4" s="1"/>
  <c r="AG250" i="4"/>
  <c r="AG265" i="4"/>
  <c r="AG280" i="4" s="1"/>
  <c r="AG295" i="4" s="1"/>
  <c r="AG175" i="4"/>
  <c r="AG190" i="4" s="1"/>
  <c r="AG205" i="4" s="1"/>
  <c r="AG220" i="4" s="1"/>
  <c r="M331" i="4"/>
  <c r="M346" i="4" s="1"/>
  <c r="M361" i="4" s="1"/>
  <c r="M376" i="4" s="1"/>
  <c r="R335" i="4"/>
  <c r="R350" i="4"/>
  <c r="R365" i="4" s="1"/>
  <c r="R380" i="4" s="1"/>
  <c r="R260" i="4"/>
  <c r="R275" i="4" s="1"/>
  <c r="R290" i="4" s="1"/>
  <c r="R305" i="4" s="1"/>
  <c r="AB326" i="4"/>
  <c r="AB341" i="4" s="1"/>
  <c r="AB356" i="4" s="1"/>
  <c r="AB371" i="4" s="1"/>
  <c r="AB25" i="4"/>
  <c r="AB55" i="4"/>
  <c r="AB70" i="4"/>
  <c r="AB100" i="4"/>
  <c r="AB115" i="4" s="1"/>
  <c r="AB130" i="4" s="1"/>
  <c r="AB145" i="4" s="1"/>
  <c r="AB40" i="4"/>
  <c r="AB334" i="4"/>
  <c r="AB349" i="4" s="1"/>
  <c r="AB364" i="4" s="1"/>
  <c r="AB379" i="4" s="1"/>
  <c r="H126" i="4"/>
  <c r="AG186" i="4"/>
  <c r="AG201" i="4" s="1"/>
  <c r="AG216" i="4" s="1"/>
  <c r="AG231" i="4" s="1"/>
  <c r="AB254" i="4"/>
  <c r="AB269" i="4"/>
  <c r="AB284" i="4" s="1"/>
  <c r="AB299" i="4" s="1"/>
  <c r="AB179" i="4"/>
  <c r="AB194" i="4" s="1"/>
  <c r="AB209" i="4" s="1"/>
  <c r="AB224" i="4" s="1"/>
  <c r="W323" i="4"/>
  <c r="W338" i="4" s="1"/>
  <c r="W353" i="4" s="1"/>
  <c r="W368" i="4" s="1"/>
  <c r="W248" i="4"/>
  <c r="W263" i="4" s="1"/>
  <c r="W278" i="4" s="1"/>
  <c r="W293" i="4" s="1"/>
  <c r="M178" i="4"/>
  <c r="M193" i="4" s="1"/>
  <c r="M208" i="4" s="1"/>
  <c r="M223" i="4" s="1"/>
  <c r="W289" i="4"/>
  <c r="W304" i="4" s="1"/>
  <c r="AB180" i="4"/>
  <c r="AB195" i="4" s="1"/>
  <c r="AB210" i="4" s="1"/>
  <c r="AB225" i="4" s="1"/>
  <c r="W174" i="4"/>
  <c r="W189" i="4" s="1"/>
  <c r="W204" i="4" s="1"/>
  <c r="W219" i="4" s="1"/>
  <c r="H251" i="4"/>
  <c r="H266" i="4" s="1"/>
  <c r="H281" i="4" s="1"/>
  <c r="H296" i="4" s="1"/>
  <c r="AB29" i="4"/>
  <c r="AB44" i="4"/>
  <c r="AB59" i="4"/>
  <c r="AB74" i="4"/>
  <c r="AB104" i="4"/>
  <c r="AB119" i="4" s="1"/>
  <c r="AB134" i="4" s="1"/>
  <c r="AB149" i="4" s="1"/>
  <c r="R178" i="4"/>
  <c r="R193" i="4" s="1"/>
  <c r="R208" i="4" s="1"/>
  <c r="R223" i="4" s="1"/>
  <c r="M186" i="4"/>
  <c r="M201" i="4" s="1"/>
  <c r="M216" i="4" s="1"/>
  <c r="M231" i="4" s="1"/>
  <c r="H330" i="4"/>
  <c r="H345" i="4" s="1"/>
  <c r="H360" i="4" s="1"/>
  <c r="H375" i="4" s="1"/>
  <c r="R334" i="4"/>
  <c r="R349" i="4" s="1"/>
  <c r="R364" i="4" s="1"/>
  <c r="R379" i="4" s="1"/>
  <c r="AG182" i="4"/>
  <c r="AG197" i="4" s="1"/>
  <c r="AG212" i="4" s="1"/>
  <c r="AG227" i="4" s="1"/>
  <c r="W250" i="4"/>
  <c r="W265" i="4" s="1"/>
  <c r="W280" i="4" s="1"/>
  <c r="W295" i="4" s="1"/>
  <c r="W175" i="4"/>
  <c r="W190" i="4" s="1"/>
  <c r="W205" i="4" s="1"/>
  <c r="W220" i="4" s="1"/>
  <c r="W327" i="4"/>
  <c r="W342" i="4" s="1"/>
  <c r="W357" i="4" s="1"/>
  <c r="W372" i="4" s="1"/>
  <c r="W252" i="4"/>
  <c r="W267" i="4" s="1"/>
  <c r="W282" i="4" s="1"/>
  <c r="W297" i="4" s="1"/>
  <c r="R323" i="4"/>
  <c r="R338" i="4" s="1"/>
  <c r="R353" i="4" s="1"/>
  <c r="R368" i="4" s="1"/>
  <c r="R248" i="4"/>
  <c r="R263" i="4" s="1"/>
  <c r="R278" i="4" s="1"/>
  <c r="R293" i="4" s="1"/>
  <c r="R174" i="4"/>
  <c r="R189" i="4" s="1"/>
  <c r="R204" i="4" s="1"/>
  <c r="R219" i="4" s="1"/>
  <c r="M182" i="4"/>
  <c r="M197" i="4" s="1"/>
  <c r="M212" i="4" s="1"/>
  <c r="M227" i="4" s="1"/>
  <c r="AB107" i="4"/>
  <c r="AB122" i="4" s="1"/>
  <c r="AB137" i="4" s="1"/>
  <c r="AB152" i="4" s="1"/>
  <c r="AB176" i="4"/>
  <c r="AB191" i="4"/>
  <c r="AB206" i="4"/>
  <c r="AB221" i="4" s="1"/>
  <c r="M327" i="4"/>
  <c r="M342" i="4" s="1"/>
  <c r="M357" i="4" s="1"/>
  <c r="M372" i="4" s="1"/>
  <c r="AB45" i="4"/>
  <c r="AB30" i="4"/>
  <c r="AB60" i="4"/>
  <c r="AB75" i="4"/>
  <c r="AB105" i="4"/>
  <c r="AB120" i="4"/>
  <c r="AB135" i="4"/>
  <c r="AB150" i="4" s="1"/>
  <c r="W251" i="4"/>
  <c r="W266" i="4" s="1"/>
  <c r="W281" i="4" s="1"/>
  <c r="W296" i="4" s="1"/>
  <c r="W254" i="4"/>
  <c r="W269" i="4" s="1"/>
  <c r="W284" i="4" s="1"/>
  <c r="W299" i="4" s="1"/>
  <c r="W179" i="4"/>
  <c r="W194" i="4" s="1"/>
  <c r="W209" i="4" s="1"/>
  <c r="W224" i="4" s="1"/>
  <c r="AB178" i="4"/>
  <c r="AB193" i="4" s="1"/>
  <c r="AB208" i="4" s="1"/>
  <c r="AB223" i="4" s="1"/>
  <c r="AB256" i="4"/>
  <c r="AB271" i="4"/>
  <c r="AB286" i="4"/>
  <c r="AB301" i="4" s="1"/>
  <c r="AB49" i="4"/>
  <c r="AB34" i="4"/>
  <c r="AB64" i="4"/>
  <c r="AB79" i="4"/>
  <c r="AB109" i="4"/>
  <c r="AB124" i="4"/>
  <c r="AB139" i="4"/>
  <c r="AB154" i="4" s="1"/>
  <c r="R184" i="4"/>
  <c r="R199" i="4" s="1"/>
  <c r="R214" i="4" s="1"/>
  <c r="R229" i="4" s="1"/>
  <c r="R259" i="4"/>
  <c r="R274" i="4" s="1"/>
  <c r="R289" i="4" s="1"/>
  <c r="R304" i="4" s="1"/>
  <c r="M250" i="4"/>
  <c r="M265" i="4" s="1"/>
  <c r="M280" i="4" s="1"/>
  <c r="M295" i="4" s="1"/>
  <c r="M175" i="4"/>
  <c r="M190" i="4" s="1"/>
  <c r="M205" i="4" s="1"/>
  <c r="M220" i="4" s="1"/>
  <c r="R331" i="4"/>
  <c r="R346" i="4" s="1"/>
  <c r="R361" i="4" s="1"/>
  <c r="R376" i="4" s="1"/>
  <c r="R256" i="4"/>
  <c r="R271" i="4" s="1"/>
  <c r="R286" i="4" s="1"/>
  <c r="R301" i="4" s="1"/>
  <c r="AB258" i="4"/>
  <c r="AB273" i="4"/>
  <c r="AB288" i="4" s="1"/>
  <c r="AB303" i="4" s="1"/>
  <c r="AB183" i="4"/>
  <c r="AB198" i="4" s="1"/>
  <c r="AB213" i="4" s="1"/>
  <c r="AB228" i="4" s="1"/>
  <c r="H327" i="4"/>
  <c r="H342" i="4" s="1"/>
  <c r="H357" i="4" s="1"/>
  <c r="H372" i="4" s="1"/>
  <c r="H252" i="4"/>
  <c r="H267" i="4" s="1"/>
  <c r="H282" i="4" s="1"/>
  <c r="H297" i="4" s="1"/>
  <c r="AB99" i="4"/>
  <c r="AB114" i="4" s="1"/>
  <c r="AB129" i="4" s="1"/>
  <c r="AB144" i="4" s="1"/>
  <c r="AB174" i="4"/>
  <c r="AB189" i="4"/>
  <c r="AB204" i="4" s="1"/>
  <c r="AB219" i="4" s="1"/>
  <c r="M177" i="4"/>
  <c r="M192" i="4"/>
  <c r="M207" i="4" s="1"/>
  <c r="M222" i="4" s="1"/>
  <c r="M102" i="4"/>
  <c r="M117" i="4" s="1"/>
  <c r="M132" i="4" s="1"/>
  <c r="M147" i="4" s="1"/>
  <c r="W258" i="4"/>
  <c r="W273" i="4" s="1"/>
  <c r="W288" i="4" s="1"/>
  <c r="W303" i="4" s="1"/>
  <c r="W181" i="4"/>
  <c r="W196" i="4"/>
  <c r="W211" i="4" s="1"/>
  <c r="W226" i="4" s="1"/>
  <c r="R129" i="4"/>
  <c r="H30" i="4"/>
  <c r="H45" i="4"/>
  <c r="H60" i="4"/>
  <c r="H75" i="4"/>
  <c r="H105" i="4"/>
  <c r="H120" i="4" s="1"/>
  <c r="H135" i="4" s="1"/>
  <c r="H150" i="4" s="1"/>
  <c r="W106" i="4"/>
  <c r="W121" i="4" s="1"/>
  <c r="W136" i="4" s="1"/>
  <c r="W151" i="4" s="1"/>
  <c r="M29" i="4"/>
  <c r="M44" i="4"/>
  <c r="M59" i="4"/>
  <c r="M74" i="4"/>
  <c r="M104" i="4"/>
  <c r="M119" i="4" s="1"/>
  <c r="M134" i="4" s="1"/>
  <c r="M149" i="4" s="1"/>
  <c r="W173" i="4"/>
  <c r="W188" i="4" s="1"/>
  <c r="W203" i="4" s="1"/>
  <c r="W218" i="4" s="1"/>
  <c r="W98" i="4"/>
  <c r="W113" i="4" s="1"/>
  <c r="W128" i="4" s="1"/>
  <c r="W143" i="4" s="1"/>
  <c r="W176" i="4"/>
  <c r="W191" i="4" s="1"/>
  <c r="W206" i="4" s="1"/>
  <c r="W221" i="4" s="1"/>
  <c r="W180" i="4"/>
  <c r="W195" i="4" s="1"/>
  <c r="W210" i="4" s="1"/>
  <c r="W225" i="4" s="1"/>
  <c r="AG330" i="4"/>
  <c r="AG345" i="4"/>
  <c r="AG360" i="4" s="1"/>
  <c r="AG375" i="4" s="1"/>
  <c r="AG327" i="4"/>
  <c r="AG342" i="4" s="1"/>
  <c r="AG357" i="4" s="1"/>
  <c r="AG372" i="4" s="1"/>
  <c r="AG252" i="4"/>
  <c r="AG267" i="4" s="1"/>
  <c r="AG282" i="4" s="1"/>
  <c r="AG297" i="4" s="1"/>
  <c r="AG181" i="4"/>
  <c r="AG196" i="4" s="1"/>
  <c r="AG211" i="4" s="1"/>
  <c r="AG226" i="4" s="1"/>
  <c r="R29" i="4"/>
  <c r="R44" i="4"/>
  <c r="R74" i="4"/>
  <c r="R59" i="4"/>
  <c r="R104" i="4"/>
  <c r="R119" i="4"/>
  <c r="R134" i="4" s="1"/>
  <c r="R149" i="4" s="1"/>
  <c r="H178" i="4"/>
  <c r="H193" i="4"/>
  <c r="H208" i="4" s="1"/>
  <c r="H223" i="4" s="1"/>
  <c r="H335" i="4"/>
  <c r="H350" i="4" s="1"/>
  <c r="H365" i="4" s="1"/>
  <c r="H380" i="4" s="1"/>
  <c r="H260" i="4"/>
  <c r="H275" i="4"/>
  <c r="H290" i="4" s="1"/>
  <c r="H305" i="4" s="1"/>
  <c r="R255" i="4"/>
  <c r="R270" i="4" s="1"/>
  <c r="R285" i="4" s="1"/>
  <c r="R300" i="4" s="1"/>
  <c r="H259" i="4"/>
  <c r="H274" i="4" s="1"/>
  <c r="H289" i="4" s="1"/>
  <c r="H304" i="4" s="1"/>
  <c r="M335" i="4"/>
  <c r="M350" i="4" s="1"/>
  <c r="M365" i="4" s="1"/>
  <c r="M380" i="4" s="1"/>
  <c r="M260" i="4"/>
  <c r="M275" i="4" s="1"/>
  <c r="M290" i="4" s="1"/>
  <c r="M305" i="4" s="1"/>
  <c r="AG335" i="4"/>
  <c r="AG350" i="4"/>
  <c r="AG365" i="4" s="1"/>
  <c r="AG380" i="4" s="1"/>
  <c r="AG260" i="4"/>
  <c r="AG275" i="4" s="1"/>
  <c r="AG290" i="4" s="1"/>
  <c r="AG305" i="4" s="1"/>
  <c r="M330" i="4"/>
  <c r="M345" i="4"/>
  <c r="M360" i="4" s="1"/>
  <c r="M375" i="4" s="1"/>
  <c r="H118" i="4"/>
  <c r="H133" i="4" s="1"/>
  <c r="H148" i="4" s="1"/>
  <c r="AB335" i="4"/>
  <c r="AB350" i="4" s="1"/>
  <c r="AB365" i="4" s="1"/>
  <c r="AB380" i="4" s="1"/>
  <c r="AB260" i="4"/>
  <c r="AB275" i="4"/>
  <c r="AB290" i="4" s="1"/>
  <c r="AB305" i="4" s="1"/>
  <c r="H25" i="4"/>
  <c r="H40" i="4"/>
  <c r="H55" i="4"/>
  <c r="H70" i="4"/>
  <c r="H100" i="4"/>
  <c r="H115" i="4" s="1"/>
  <c r="H130" i="4" s="1"/>
  <c r="H145" i="4" s="1"/>
  <c r="W107" i="4"/>
  <c r="W122" i="4" s="1"/>
  <c r="W137" i="4" s="1"/>
  <c r="W152" i="4" s="1"/>
  <c r="W185" i="4"/>
  <c r="W200" i="4"/>
  <c r="W215" i="4" s="1"/>
  <c r="W230" i="4" s="1"/>
  <c r="W110" i="4"/>
  <c r="W125" i="4" s="1"/>
  <c r="W140" i="4" s="1"/>
  <c r="W155" i="4" s="1"/>
  <c r="AB330" i="4"/>
  <c r="AB345" i="4" s="1"/>
  <c r="AB360" i="4" s="1"/>
  <c r="AB375" i="4" s="1"/>
  <c r="AB323" i="4"/>
  <c r="AB338" i="4" s="1"/>
  <c r="AB353" i="4" s="1"/>
  <c r="AB368" i="4" s="1"/>
  <c r="AB248" i="4"/>
  <c r="AB263" i="4" s="1"/>
  <c r="AB278" i="4" s="1"/>
  <c r="AB293" i="4" s="1"/>
  <c r="H254" i="4"/>
  <c r="H269" i="4" s="1"/>
  <c r="H284" i="4" s="1"/>
  <c r="H299" i="4" s="1"/>
  <c r="H179" i="4"/>
  <c r="H194" i="4" s="1"/>
  <c r="H209" i="4" s="1"/>
  <c r="H224" i="4" s="1"/>
  <c r="H255" i="4"/>
  <c r="H270" i="4" s="1"/>
  <c r="H285" i="4" s="1"/>
  <c r="H300" i="4" s="1"/>
  <c r="H24" i="4"/>
  <c r="H39" i="4"/>
  <c r="H54" i="4"/>
  <c r="H69" i="4"/>
  <c r="AB103" i="4"/>
  <c r="R330" i="4"/>
  <c r="R345" i="4" s="1"/>
  <c r="R360" i="4" s="1"/>
  <c r="R375" i="4" s="1"/>
  <c r="M183" i="4"/>
  <c r="M258" i="4"/>
  <c r="M273" i="4" s="1"/>
  <c r="M288" i="4" s="1"/>
  <c r="M303" i="4" s="1"/>
  <c r="M198" i="4"/>
  <c r="M213" i="4" s="1"/>
  <c r="M228" i="4" s="1"/>
  <c r="W186" i="4"/>
  <c r="W201" i="4" s="1"/>
  <c r="W216" i="4" s="1"/>
  <c r="W231" i="4" s="1"/>
  <c r="R49" i="4"/>
  <c r="R79" i="4"/>
  <c r="R64" i="4"/>
  <c r="R109" i="4"/>
  <c r="R124" i="4" s="1"/>
  <c r="R139" i="4" s="1"/>
  <c r="R154" i="4" s="1"/>
  <c r="R34" i="4"/>
  <c r="AG334" i="4"/>
  <c r="AG349" i="4" s="1"/>
  <c r="AG364" i="4" s="1"/>
  <c r="AG379" i="4" s="1"/>
  <c r="AG107" i="4"/>
  <c r="R182" i="4"/>
  <c r="R197" i="4"/>
  <c r="R212" i="4" s="1"/>
  <c r="R227" i="4" s="1"/>
  <c r="R186" i="4"/>
  <c r="R201" i="4" s="1"/>
  <c r="R216" i="4" s="1"/>
  <c r="R231" i="4" s="1"/>
  <c r="AB184" i="4"/>
  <c r="AB199" i="4" s="1"/>
  <c r="AB214" i="4" s="1"/>
  <c r="AB229" i="4" s="1"/>
  <c r="AG254" i="4"/>
  <c r="AG269" i="4"/>
  <c r="AG284" i="4" s="1"/>
  <c r="AG299" i="4" s="1"/>
  <c r="AG179" i="4"/>
  <c r="AG194" i="4" s="1"/>
  <c r="AG209" i="4" s="1"/>
  <c r="AG224" i="4" s="1"/>
  <c r="H99" i="4"/>
  <c r="H114" i="4" s="1"/>
  <c r="H129" i="4" s="1"/>
  <c r="H144" i="4" s="1"/>
  <c r="H174" i="4"/>
  <c r="H189" i="4" s="1"/>
  <c r="H204" i="4" s="1"/>
  <c r="H219" i="4" s="1"/>
  <c r="AB173" i="4"/>
  <c r="AB188" i="4" s="1"/>
  <c r="AB203" i="4" s="1"/>
  <c r="AB218" i="4" s="1"/>
  <c r="AB98" i="4"/>
  <c r="AB113" i="4" s="1"/>
  <c r="AB128" i="4" s="1"/>
  <c r="AB143" i="4" s="1"/>
  <c r="H49" i="4"/>
  <c r="H34" i="4"/>
  <c r="H64" i="4"/>
  <c r="H79" i="4"/>
  <c r="H109" i="4"/>
  <c r="H124" i="4" s="1"/>
  <c r="H139" i="4" s="1"/>
  <c r="H154" i="4" s="1"/>
  <c r="M174" i="4"/>
  <c r="M189" i="4" s="1"/>
  <c r="M204" i="4" s="1"/>
  <c r="M219" i="4" s="1"/>
  <c r="W177" i="4"/>
  <c r="W192" i="4"/>
  <c r="W207" i="4" s="1"/>
  <c r="W222" i="4" s="1"/>
  <c r="W102" i="4"/>
  <c r="W117" i="4" s="1"/>
  <c r="W132" i="4" s="1"/>
  <c r="W147" i="4" s="1"/>
  <c r="M259" i="4"/>
  <c r="M274" i="4" s="1"/>
  <c r="M289" i="4" s="1"/>
  <c r="M304" i="4" s="1"/>
  <c r="AG289" i="4"/>
  <c r="AG304" i="4" s="1"/>
  <c r="R326" i="4"/>
  <c r="R341" i="4" s="1"/>
  <c r="R356" i="4" s="1"/>
  <c r="R371" i="4" s="1"/>
  <c r="AB259" i="4"/>
  <c r="AB274" i="4" s="1"/>
  <c r="AB289" i="4" s="1"/>
  <c r="AB304" i="4" s="1"/>
  <c r="M254" i="4"/>
  <c r="M269" i="4"/>
  <c r="M284" i="4" s="1"/>
  <c r="M299" i="4" s="1"/>
  <c r="M179" i="4"/>
  <c r="M194" i="4" s="1"/>
  <c r="M209" i="4" s="1"/>
  <c r="M224" i="4" s="1"/>
  <c r="H29" i="4"/>
  <c r="H59" i="4"/>
  <c r="H74" i="4"/>
  <c r="H104" i="4"/>
  <c r="H119" i="4"/>
  <c r="H134" i="4" s="1"/>
  <c r="H149" i="4" s="1"/>
  <c r="H44" i="4"/>
  <c r="R156" i="4"/>
  <c r="H331" i="4"/>
  <c r="H346" i="4"/>
  <c r="H361" i="4" s="1"/>
  <c r="H376" i="4" s="1"/>
  <c r="H256" i="4"/>
  <c r="H271" i="4" s="1"/>
  <c r="H286" i="4" s="1"/>
  <c r="H301" i="4" s="1"/>
  <c r="M40" i="4"/>
  <c r="M55" i="4"/>
  <c r="M70" i="4"/>
  <c r="M100" i="4"/>
  <c r="M115" i="4" s="1"/>
  <c r="M130" i="4" s="1"/>
  <c r="M145" i="4" s="1"/>
  <c r="M25" i="4"/>
  <c r="AB186" i="4"/>
  <c r="AB201" i="4"/>
  <c r="AB216" i="4" s="1"/>
  <c r="AB231" i="4" s="1"/>
  <c r="M49" i="4"/>
  <c r="M64" i="4"/>
  <c r="M79" i="4"/>
  <c r="M109" i="4"/>
  <c r="M124" i="4" s="1"/>
  <c r="M139" i="4" s="1"/>
  <c r="M154" i="4" s="1"/>
  <c r="M34" i="4"/>
  <c r="AB26" i="4"/>
  <c r="AB41" i="4"/>
  <c r="AB56" i="4"/>
  <c r="AB71" i="4"/>
  <c r="AB101" i="4"/>
  <c r="AB116" i="4" s="1"/>
  <c r="AB131" i="4" s="1"/>
  <c r="AB146" i="4" s="1"/>
  <c r="W34" i="4"/>
  <c r="W49" i="4"/>
  <c r="W64" i="4"/>
  <c r="W79" i="4"/>
  <c r="W109" i="4"/>
  <c r="W124" i="4" s="1"/>
  <c r="W139" i="4" s="1"/>
  <c r="W154" i="4" s="1"/>
  <c r="AG25" i="4"/>
  <c r="AG40" i="4"/>
  <c r="AG55" i="4"/>
  <c r="AG70" i="4"/>
  <c r="AG100" i="4"/>
  <c r="AG115" i="4" s="1"/>
  <c r="AG130" i="4" s="1"/>
  <c r="AG145" i="4" s="1"/>
  <c r="M252" i="4"/>
  <c r="M267" i="4" s="1"/>
  <c r="M282" i="4" s="1"/>
  <c r="M297" i="4" s="1"/>
  <c r="R122" i="4"/>
  <c r="R137" i="4" s="1"/>
  <c r="R152" i="4" s="1"/>
  <c r="AG331" i="4"/>
  <c r="AG346" i="4"/>
  <c r="AG361" i="4" s="1"/>
  <c r="AG376" i="4" s="1"/>
  <c r="AG256" i="4"/>
  <c r="AG271" i="4" s="1"/>
  <c r="AG286" i="4" s="1"/>
  <c r="AG301" i="4" s="1"/>
  <c r="R144" i="4"/>
  <c r="W100" i="4"/>
  <c r="W115" i="4" s="1"/>
  <c r="W130" i="4" s="1"/>
  <c r="W145" i="4" s="1"/>
  <c r="H182" i="4"/>
  <c r="H197" i="4" s="1"/>
  <c r="H212" i="4" s="1"/>
  <c r="H227" i="4" s="1"/>
  <c r="M323" i="4"/>
  <c r="M338" i="4" s="1"/>
  <c r="M353" i="4" s="1"/>
  <c r="M368" i="4" s="1"/>
  <c r="M144" i="4"/>
  <c r="M326" i="4"/>
  <c r="M341" i="4" s="1"/>
  <c r="M356" i="4" s="1"/>
  <c r="M371" i="4" s="1"/>
  <c r="AG133" i="4"/>
  <c r="AG148" i="4" s="1"/>
  <c r="AG122" i="4"/>
  <c r="AG137" i="4" s="1"/>
  <c r="AG152" i="4" s="1"/>
  <c r="M256" i="4"/>
  <c r="M271" i="4" s="1"/>
  <c r="M286" i="4" s="1"/>
  <c r="M301" i="4" s="1"/>
  <c r="R103" i="4"/>
  <c r="R118" i="4" s="1"/>
  <c r="R133" i="4" s="1"/>
  <c r="R148" i="4" s="1"/>
  <c r="R251" i="4"/>
  <c r="R266" i="4" s="1"/>
  <c r="R281" i="4" s="1"/>
  <c r="R296" i="4" s="1"/>
  <c r="AB196" i="4"/>
  <c r="AB211" i="4" s="1"/>
  <c r="AB226" i="4" s="1"/>
  <c r="M214" i="4"/>
  <c r="M229" i="4" s="1"/>
  <c r="R25" i="4"/>
  <c r="R40" i="4"/>
  <c r="R70" i="4"/>
  <c r="R55" i="4"/>
  <c r="R100" i="4"/>
  <c r="R115" i="4" s="1"/>
  <c r="R130" i="4" s="1"/>
  <c r="R145" i="4" s="1"/>
  <c r="H186" i="4"/>
  <c r="H201" i="4" s="1"/>
  <c r="H216" i="4" s="1"/>
  <c r="H231" i="4" s="1"/>
  <c r="W260" i="4"/>
  <c r="W275" i="4" s="1"/>
  <c r="W290" i="4" s="1"/>
  <c r="W305" i="4" s="1"/>
  <c r="M251" i="4"/>
  <c r="M266" i="4" s="1"/>
  <c r="M281" i="4" s="1"/>
  <c r="M296" i="4" s="1"/>
  <c r="AB327" i="4"/>
  <c r="AB342" i="4" s="1"/>
  <c r="AB357" i="4" s="1"/>
  <c r="AB372" i="4" s="1"/>
  <c r="AB252" i="4"/>
  <c r="AB267" i="4" s="1"/>
  <c r="AB282" i="4" s="1"/>
  <c r="AB297" i="4" s="1"/>
  <c r="M137" i="4"/>
  <c r="M152" i="4" s="1"/>
  <c r="H141" i="4"/>
  <c r="H156" i="4" s="1"/>
  <c r="W111" i="4"/>
  <c r="W126" i="4" s="1"/>
  <c r="W141" i="4" s="1"/>
  <c r="W156" i="4" s="1"/>
  <c r="AG177" i="4"/>
  <c r="AG192" i="4" s="1"/>
  <c r="AG207" i="4" s="1"/>
  <c r="AG222" i="4" s="1"/>
  <c r="AG102" i="4"/>
  <c r="AG117" i="4"/>
  <c r="AG132" i="4" s="1"/>
  <c r="AG147" i="4" s="1"/>
  <c r="M248" i="4"/>
  <c r="M263" i="4" s="1"/>
  <c r="M278" i="4" s="1"/>
  <c r="M293" i="4" s="1"/>
  <c r="M141" i="4"/>
  <c r="M156" i="4" s="1"/>
  <c r="H47" i="4"/>
  <c r="H32" i="4"/>
  <c r="H62" i="4"/>
  <c r="H77" i="4"/>
  <c r="H107" i="4"/>
  <c r="H122" i="4" s="1"/>
  <c r="H137" i="4" s="1"/>
  <c r="H152" i="4" s="1"/>
  <c r="AB118" i="4"/>
  <c r="AB133" i="4" s="1"/>
  <c r="AB148" i="4" s="1"/>
  <c r="W178" i="4"/>
  <c r="W193" i="4" s="1"/>
  <c r="W208" i="4" s="1"/>
  <c r="W223" i="4" s="1"/>
  <c r="W334" i="4"/>
  <c r="W349" i="4"/>
  <c r="W364" i="4" s="1"/>
  <c r="W379" i="4" s="1"/>
</calcChain>
</file>

<file path=xl/sharedStrings.xml><?xml version="1.0" encoding="utf-8"?>
<sst xmlns="http://schemas.openxmlformats.org/spreadsheetml/2006/main" count="753" uniqueCount="411">
  <si>
    <t>PWS ID</t>
  </si>
  <si>
    <t>PWS Name</t>
  </si>
  <si>
    <t>Source ID</t>
  </si>
  <si>
    <t>Source Name</t>
  </si>
  <si>
    <t>County</t>
  </si>
  <si>
    <t>Plant ID</t>
  </si>
  <si>
    <t>Date</t>
  </si>
  <si>
    <t>Chemicals Used (lbs)</t>
  </si>
  <si>
    <t>Chlorine</t>
  </si>
  <si>
    <t>Soda Ash</t>
  </si>
  <si>
    <t>Turbidity NTU</t>
  </si>
  <si>
    <t>Raw</t>
  </si>
  <si>
    <t>Settled</t>
  </si>
  <si>
    <t>Combined Filter Effluent Turbidity 4 hour sample NTU</t>
  </si>
  <si>
    <t>1st</t>
  </si>
  <si>
    <t>2nd</t>
  </si>
  <si>
    <t>3rd</t>
  </si>
  <si>
    <t>4th</t>
  </si>
  <si>
    <t>5th</t>
  </si>
  <si>
    <t>6th</t>
  </si>
  <si>
    <t>Avg</t>
  </si>
  <si>
    <t>Temp C</t>
  </si>
  <si>
    <t>pH</t>
  </si>
  <si>
    <t>Final</t>
  </si>
  <si>
    <t>Total Alkalinity mg/L as CaCO3</t>
  </si>
  <si>
    <t>Fin</t>
  </si>
  <si>
    <t>Remarks</t>
  </si>
  <si>
    <t>Water Treated in 1000 gals</t>
  </si>
  <si>
    <t>Total Hours of Operation</t>
  </si>
  <si>
    <t>Filter Backwash Total in 1000 gal</t>
  </si>
  <si>
    <t>Max CFE Turbidity NTU</t>
  </si>
  <si>
    <t>Calcium Hardness mg/L as CaCO3 Fin</t>
  </si>
  <si>
    <t>Month</t>
  </si>
  <si>
    <t>Year</t>
  </si>
  <si>
    <t>Total</t>
  </si>
  <si>
    <t>Total number of CFE samples analyzed for month:  N =</t>
  </si>
  <si>
    <t>Did the CFE continuous monitoring fail to operate for more than five (5) consecutive days during this month?     Y/N:</t>
  </si>
  <si>
    <t>Source (Raw) Water</t>
  </si>
  <si>
    <t>Filtration</t>
  </si>
  <si>
    <t>Inactivation Ratio</t>
  </si>
  <si>
    <t>Distribution Entry Point Samples</t>
  </si>
  <si>
    <t>Distribution System Residuals</t>
  </si>
  <si>
    <t>Finished Water/ General</t>
  </si>
  <si>
    <t>Report Submitted By</t>
  </si>
  <si>
    <t>Signature</t>
  </si>
  <si>
    <t>Telephone Number</t>
  </si>
  <si>
    <t xml:space="preserve">Y/N: </t>
  </si>
  <si>
    <t>Washington State Department of Health</t>
  </si>
  <si>
    <t>Submitted By</t>
  </si>
  <si>
    <t>WTPO Cert No</t>
  </si>
  <si>
    <t>Telephone No</t>
  </si>
  <si>
    <t>Overall Log Treatment Req'd</t>
  </si>
  <si>
    <t>Filtration Log Removal Credit</t>
  </si>
  <si>
    <t>Inactivation Ratio Determination</t>
  </si>
  <si>
    <t>Disinfectant Residual at</t>
  </si>
  <si>
    <t>Residual in</t>
  </si>
  <si>
    <t>Distribution Entry Point</t>
  </si>
  <si>
    <t>Distribution System</t>
  </si>
  <si>
    <t>Peak Hour Flow gpm</t>
  </si>
  <si>
    <t>Water Temp C</t>
  </si>
  <si>
    <t>Chlorine Residual {C} mg/L</t>
  </si>
  <si>
    <t>Contact Time {T} minutes</t>
  </si>
  <si>
    <t>Calculated CT {C*T}</t>
  </si>
  <si>
    <t>Required CT from Tables</t>
  </si>
  <si>
    <t>Inact Ratio {Calc CT/Req'd CT}</t>
  </si>
  <si>
    <t>Lowest Daily Residual mg/L</t>
  </si>
  <si>
    <t>Duration less than 0.2mg/L hours</t>
  </si>
  <si>
    <t>DOH Notified? Name &amp; Time</t>
  </si>
  <si>
    <t>No of Sites Sampled</t>
  </si>
  <si>
    <t>No of Samples Residual Not Detected</t>
  </si>
  <si>
    <t>Min</t>
  </si>
  <si>
    <t>Max</t>
  </si>
  <si>
    <t>Temp</t>
  </si>
  <si>
    <t>Lookup</t>
  </si>
  <si>
    <t>Degrees</t>
  </si>
  <si>
    <t>Conc</t>
  </si>
  <si>
    <t>Row</t>
  </si>
  <si>
    <t>C</t>
  </si>
  <si>
    <t>(mg/l)</t>
  </si>
  <si>
    <t>Notes:</t>
  </si>
  <si>
    <t>1.</t>
  </si>
  <si>
    <r>
      <t xml:space="preserve">Table values were obtained by linear interpolation using CT values published in USEPA's </t>
    </r>
    <r>
      <rPr>
        <u/>
        <sz val="10"/>
        <rFont val="Arial"/>
        <family val="2"/>
      </rPr>
      <t>Guidance Manual for Compliance with the Filtration and Disinfection</t>
    </r>
  </si>
  <si>
    <t>2.</t>
  </si>
  <si>
    <t>For other levels of log inactivation, multiply the table values by the log inactivation required.  For example, for 0.5 log inactivation multiply the table values by 0.5.</t>
  </si>
  <si>
    <t>3.</t>
  </si>
  <si>
    <r>
      <t xml:space="preserve">For systems with pH values exceeding 9.0 see the  </t>
    </r>
    <r>
      <rPr>
        <u/>
        <sz val="10"/>
        <rFont val="Arial"/>
        <family val="2"/>
      </rPr>
      <t>Interim Enhanced Surface Water Treatment Rule Notice of Data Availability</t>
    </r>
    <r>
      <rPr>
        <sz val="10"/>
        <rFont val="Arial"/>
        <family val="2"/>
      </rPr>
      <t>, Federal Register, November 3, 1997.</t>
    </r>
  </si>
  <si>
    <t>Temp Adj</t>
  </si>
  <si>
    <t>pH Offset</t>
  </si>
  <si>
    <t>Chlorine Adj</t>
  </si>
  <si>
    <t>CT</t>
  </si>
  <si>
    <t>CT Calc</t>
  </si>
  <si>
    <t>Table Lookup</t>
  </si>
  <si>
    <t>Inact Ratio</t>
  </si>
  <si>
    <t>Disinfection Log Reduction Req'd</t>
  </si>
  <si>
    <t>CT Required</t>
  </si>
  <si>
    <t xml:space="preserve">Required Disinfection Log Reduction </t>
  </si>
  <si>
    <t>Count</t>
  </si>
  <si>
    <t># &gt; 4 hrs</t>
  </si>
  <si>
    <t># &lt; 0.2 mg/L</t>
  </si>
  <si>
    <t>No. Days Inact Ratio &lt; 1</t>
  </si>
  <si>
    <r>
      <t xml:space="preserve">8. Number of </t>
    </r>
    <r>
      <rPr>
        <b/>
        <sz val="9"/>
        <rFont val="Arial"/>
        <family val="2"/>
      </rPr>
      <t>days</t>
    </r>
    <r>
      <rPr>
        <sz val="9"/>
        <rFont val="Arial"/>
        <family val="2"/>
      </rPr>
      <t xml:space="preserve"> raw water turbidity was monitored this month</t>
    </r>
  </si>
  <si>
    <t>36. Did certified operator take all req'd pH, temp, turbidity, and residual disinfectant conc?</t>
  </si>
  <si>
    <t>37. Were all turbidimeters calibrated w/ primary standard within last quarter? Date</t>
  </si>
  <si>
    <t>WTP Monthly Rept</t>
  </si>
  <si>
    <t>SWTR Monthly Disinfection Rept</t>
  </si>
  <si>
    <t>Valid Durations hours</t>
  </si>
  <si>
    <t>Cells and Columns with Blue Headings are intended for data provided by user</t>
  </si>
  <si>
    <r>
      <t xml:space="preserve">7. Maximum </t>
    </r>
    <r>
      <rPr>
        <b/>
        <sz val="9"/>
        <color indexed="12"/>
        <rFont val="Arial"/>
        <family val="2"/>
      </rPr>
      <t>density</t>
    </r>
    <r>
      <rPr>
        <sz val="9"/>
        <color indexed="12"/>
        <rFont val="Arial"/>
        <family val="2"/>
      </rPr>
      <t xml:space="preserve"> of raw water fecal coliform (# organisms/100 ml)</t>
    </r>
  </si>
  <si>
    <t>Entering Data:</t>
  </si>
  <si>
    <t>All cells in the workbook are protected, except for those intended for data input by the user.</t>
  </si>
  <si>
    <t>Printing</t>
  </si>
  <si>
    <r>
      <t xml:space="preserve">The </t>
    </r>
    <r>
      <rPr>
        <b/>
        <sz val="10"/>
        <rFont val="Arial"/>
        <family val="2"/>
      </rPr>
      <t>SWTR Monthly Disinfection Rept</t>
    </r>
    <r>
      <rPr>
        <sz val="10"/>
        <rFont val="Arial"/>
        <family val="2"/>
      </rPr>
      <t xml:space="preserve"> and the </t>
    </r>
    <r>
      <rPr>
        <b/>
        <sz val="10"/>
        <rFont val="Arial"/>
        <family val="2"/>
      </rPr>
      <t>Monthly Summary</t>
    </r>
    <r>
      <rPr>
        <sz val="10"/>
        <rFont val="Arial"/>
        <family val="2"/>
      </rPr>
      <t xml:space="preserve"> each fit on letter size paper in landscape mode.</t>
    </r>
  </si>
  <si>
    <t>It is designed to minimize the work necessary to calculate totals, averages, count events, etc.</t>
  </si>
  <si>
    <t>The Forms</t>
  </si>
  <si>
    <t>The advantage of starting a workbook using a template is that you'll always have a blank workbook (without having to clear out an old one)</t>
  </si>
  <si>
    <t>Saving and Using this Workbook as a Template (Optional)</t>
  </si>
  <si>
    <t>PopServed</t>
  </si>
  <si>
    <t>Population Served</t>
  </si>
  <si>
    <t>Min Grab Samples Reqd</t>
  </si>
  <si>
    <t>MinGrab</t>
  </si>
  <si>
    <t>No. of Samples Collected "C" if Continuous</t>
  </si>
  <si>
    <t>Residuals Normally Measured Continuously Y/N</t>
  </si>
  <si>
    <t>.</t>
  </si>
  <si>
    <t>Required CT from Tables*</t>
  </si>
  <si>
    <t>*Adjusted for Log Reduction Required</t>
  </si>
  <si>
    <t>SWTR Disinfection Monthly Report Form</t>
  </si>
  <si>
    <t>Monthly Report Summary Form</t>
  </si>
  <si>
    <t>Look-up Table for Required CT for 1 log Reduction in Giardia at Various Temperatures, Chlorine Concentration and pH</t>
  </si>
  <si>
    <t>Where to Send these Report Forms</t>
  </si>
  <si>
    <t>WHAT</t>
  </si>
  <si>
    <t>WATC</t>
  </si>
  <si>
    <t>SKAG</t>
  </si>
  <si>
    <t>SNOH</t>
  </si>
  <si>
    <t xml:space="preserve">SAN </t>
  </si>
  <si>
    <t>SANJ</t>
  </si>
  <si>
    <t>ILAN</t>
  </si>
  <si>
    <t>ISLA</t>
  </si>
  <si>
    <t>PEIR</t>
  </si>
  <si>
    <t>KING</t>
  </si>
  <si>
    <t>KITS</t>
  </si>
  <si>
    <t>CLAL</t>
  </si>
  <si>
    <t>JEFF</t>
  </si>
  <si>
    <t>MASO</t>
  </si>
  <si>
    <t>MASI</t>
  </si>
  <si>
    <t>GRAY</t>
  </si>
  <si>
    <t>PACI</t>
  </si>
  <si>
    <t>THUR</t>
  </si>
  <si>
    <t>TURS</t>
  </si>
  <si>
    <t>LEWI</t>
  </si>
  <si>
    <t>COWL</t>
  </si>
  <si>
    <t>KOWL</t>
  </si>
  <si>
    <t>SKAM</t>
  </si>
  <si>
    <t>CLAR</t>
  </si>
  <si>
    <t>OKAN</t>
  </si>
  <si>
    <t>OKON</t>
  </si>
  <si>
    <t>CHEL</t>
  </si>
  <si>
    <t>DOUG</t>
  </si>
  <si>
    <t>KITT</t>
  </si>
  <si>
    <t>KITI</t>
  </si>
  <si>
    <t>YAKI</t>
  </si>
  <si>
    <t>YAKA</t>
  </si>
  <si>
    <t>KLIC</t>
  </si>
  <si>
    <t>CLIC</t>
  </si>
  <si>
    <t>FERR</t>
  </si>
  <si>
    <t>GRAN</t>
  </si>
  <si>
    <t>BENT</t>
  </si>
  <si>
    <t>FRAN</t>
  </si>
  <si>
    <t>STEV</t>
  </si>
  <si>
    <t>LINC</t>
  </si>
  <si>
    <t>ADAM</t>
  </si>
  <si>
    <t>WALL</t>
  </si>
  <si>
    <t>PEND</t>
  </si>
  <si>
    <t>POND</t>
  </si>
  <si>
    <t>SPOK</t>
  </si>
  <si>
    <t>WHIT</t>
  </si>
  <si>
    <t>WITM</t>
  </si>
  <si>
    <t>COLU</t>
  </si>
  <si>
    <t>COLO</t>
  </si>
  <si>
    <t>GARF</t>
  </si>
  <si>
    <t>ASOT</t>
  </si>
  <si>
    <t>PIER</t>
  </si>
  <si>
    <t>Operations</t>
  </si>
  <si>
    <t>Department of Health</t>
  </si>
  <si>
    <t>Eastern Drinking Water</t>
  </si>
  <si>
    <t>Southwest Drinking Water</t>
  </si>
  <si>
    <t>For Persons with Disabilities</t>
  </si>
  <si>
    <t>Northwest Drinking Water</t>
  </si>
  <si>
    <t>Note: For correct results, remember to enter your plant's Filtration Log Removal Credit in cell I9 above</t>
  </si>
  <si>
    <t>The workbook is intended for use by water treatment plant operators to enhance recordkeeping, reporting and legibility.</t>
  </si>
  <si>
    <t>The SWTR Disinfection Monthly Reports will also look up and calculate required CT values for Giardia inactivation.</t>
  </si>
  <si>
    <t>Clear out any data input by the user.</t>
  </si>
  <si>
    <r>
      <t xml:space="preserve">Click on </t>
    </r>
    <r>
      <rPr>
        <b/>
        <sz val="10"/>
        <rFont val="Arial"/>
        <family val="2"/>
      </rPr>
      <t>Save i</t>
    </r>
    <r>
      <rPr>
        <sz val="10"/>
        <rFont val="Arial"/>
        <family val="2"/>
      </rPr>
      <t>n the dialog box.</t>
    </r>
  </si>
  <si>
    <r>
      <t xml:space="preserve">With Microsoft Excel running, click on </t>
    </r>
    <r>
      <rPr>
        <b/>
        <sz val="10"/>
        <rFont val="Arial"/>
        <family val="2"/>
      </rPr>
      <t>File, New.</t>
    </r>
    <r>
      <rPr>
        <sz val="10"/>
        <rFont val="Arial"/>
        <family val="2"/>
      </rPr>
      <t xml:space="preserve">  The WTP template should show in the "New" dialog box.</t>
    </r>
  </si>
  <si>
    <t>Click on the template; it will come up as a regular Excel spreadsheet.</t>
  </si>
  <si>
    <t>When the spreadsheet is saved for the first time, you will be required to supply a name for the file.</t>
  </si>
  <si>
    <r>
      <t>Recommended file name:  "</t>
    </r>
    <r>
      <rPr>
        <b/>
        <sz val="10"/>
        <rFont val="Arial"/>
        <family val="2"/>
      </rPr>
      <t>WTP_&lt;PWSID&gt;_&lt;Plant ID&gt;_YYMM.xls</t>
    </r>
    <r>
      <rPr>
        <sz val="10"/>
        <rFont val="Arial"/>
        <family val="2"/>
      </rPr>
      <t>", where YYMM is the reporting year and month; e.g.: WTP_00050_001_0308.xls.</t>
    </r>
  </si>
  <si>
    <t>and minimize the chance of overwriting a previous month's workbook.</t>
  </si>
  <si>
    <t>the SWTR compliance status for the month.</t>
  </si>
  <si>
    <t>Cells and columns intended for user input have titles or headings colored blue.</t>
  </si>
  <si>
    <r>
      <t xml:space="preserve">Because of the size of the </t>
    </r>
    <r>
      <rPr>
        <b/>
        <sz val="10"/>
        <rFont val="Arial"/>
        <family val="2"/>
      </rPr>
      <t>WTP Monthly Rept</t>
    </r>
    <r>
      <rPr>
        <sz val="10"/>
        <rFont val="Arial"/>
        <family val="2"/>
      </rPr>
      <t>, it should be printed on legal size paper, in landscape mode, if it is desired to fit on one page.</t>
    </r>
  </si>
  <si>
    <t>Use the "Page Setup" menu to choose the paper size and orientation.  Change left and right margins to 0.5" and check "Fit to" 1 pg wide by 1 pg tall.</t>
  </si>
  <si>
    <t>Notes and Instructions</t>
  </si>
  <si>
    <t>See Cover Page for information on where to send this form.</t>
  </si>
  <si>
    <t>Drinking Water Northwest Regional Office</t>
  </si>
  <si>
    <r>
      <t>Requirements for Public Water Systems Using Surface Water Sources</t>
    </r>
    <r>
      <rPr>
        <sz val="10"/>
        <rFont val="Arial"/>
        <family val="2"/>
      </rPr>
      <t xml:space="preserve">, March 1991 edition.  This table was developed by Nancy Feagin, P.E. of the </t>
    </r>
  </si>
  <si>
    <t xml:space="preserve">  Send your report forms to the appropriate Office of Drinking Water regional office or as checked below:</t>
  </si>
  <si>
    <t>Production</t>
  </si>
  <si>
    <t>Direct Integrity Test</t>
  </si>
  <si>
    <t>Indirect Integrity Monitoring</t>
  </si>
  <si>
    <t>Flux Rate</t>
  </si>
  <si>
    <t>TMP</t>
  </si>
  <si>
    <t>Test Pressure</t>
  </si>
  <si>
    <t>PDT</t>
  </si>
  <si>
    <t>LRV</t>
  </si>
  <si>
    <t>Hours of</t>
  </si>
  <si>
    <t>(gfd)</t>
  </si>
  <si>
    <t>(psi)</t>
  </si>
  <si>
    <t># Tests</t>
  </si>
  <si>
    <t>Result</t>
  </si>
  <si>
    <t>Verified</t>
  </si>
  <si>
    <t>Particle Counts</t>
  </si>
  <si>
    <t>Turbidity</t>
  </si>
  <si>
    <t>Operation</t>
  </si>
  <si>
    <t>See Note 1</t>
  </si>
  <si>
    <t>See Note 2</t>
  </si>
  <si>
    <t>See Note 3</t>
  </si>
  <si>
    <t>Completed</t>
  </si>
  <si>
    <t>(psi/min)</t>
  </si>
  <si>
    <t>(See Note 5)</t>
  </si>
  <si>
    <t>(counts/mL)</t>
  </si>
  <si>
    <t>mNTU</t>
  </si>
  <si>
    <t>(See Note 4)</t>
  </si>
  <si>
    <t>See Note 6</t>
  </si>
  <si>
    <t>Notes</t>
  </si>
  <si>
    <t>Note 1:</t>
  </si>
  <si>
    <t>Maximum flux rate is _______ gfd.  GFD is gallons/sq. foot/day.</t>
  </si>
  <si>
    <t>Note 2:</t>
  </si>
  <si>
    <t>Maximum transmembrane pressure (TMP) is _________ psi.</t>
  </si>
  <si>
    <t>Note 3:</t>
  </si>
  <si>
    <t xml:space="preserve">The minimum initial test pressure for this membrane unit is _______ psi with a ___ minute hold time.  </t>
  </si>
  <si>
    <t>Note 4:</t>
  </si>
  <si>
    <t xml:space="preserve">A pressure decay test (PDT) must be conducted at least once each day that the membrane filtration unit is used.  An additional PDT is required if an indirect integrity threshold described in Note 6 is exceeded.  </t>
  </si>
  <si>
    <t xml:space="preserve">Unless the LRV is calculated and greater than the minimum required LRV of ___.0 log,  the maximum allowable PDT is _______ psi/min.   </t>
  </si>
  <si>
    <t>Note 5:</t>
  </si>
  <si>
    <t>Calculation of the LRV is only required for those WTPs that do not operate with a fixed maximum PDT value.</t>
  </si>
  <si>
    <t xml:space="preserve">The minimum required log removal value (LRV) for this WTP is ______.0 log.  </t>
  </si>
  <si>
    <t>Note 6:</t>
  </si>
  <si>
    <r>
      <t xml:space="preserve">Either a particle counter </t>
    </r>
    <r>
      <rPr>
        <b/>
        <u/>
        <sz val="10"/>
        <color indexed="8"/>
        <rFont val="Arial"/>
        <family val="2"/>
      </rPr>
      <t>or</t>
    </r>
    <r>
      <rPr>
        <b/>
        <sz val="10"/>
        <color indexed="8"/>
        <rFont val="Arial"/>
        <family val="2"/>
      </rPr>
      <t xml:space="preserve"> a laser turbidimeter is required to monitor the filtrate from each membrane filtration unit.  An additional PDT is required at least once every 4 hours of operation if particle count or turbidity control limits are exceeded for 15 or more minutes.</t>
    </r>
  </si>
  <si>
    <t>Control limits:   Particle counts - 30 counts/mL; Turbidity - 50 mNTU.</t>
  </si>
  <si>
    <r>
      <t xml:space="preserve">9. </t>
    </r>
    <r>
      <rPr>
        <b/>
        <sz val="9"/>
        <rFont val="Arial"/>
        <family val="2"/>
      </rPr>
      <t>Maximum turbidity</t>
    </r>
    <r>
      <rPr>
        <sz val="9"/>
        <rFont val="Arial"/>
        <family val="2"/>
      </rPr>
      <t xml:space="preserve"> of the raw water treated by the plant (NTU)</t>
    </r>
  </si>
  <si>
    <t xml:space="preserve">  No. of filtered measurements &gt; performance limit</t>
  </si>
  <si>
    <r>
      <t xml:space="preserve">10. </t>
    </r>
    <r>
      <rPr>
        <b/>
        <sz val="9"/>
        <rFont val="Arial"/>
        <family val="2"/>
      </rPr>
      <t>Hours</t>
    </r>
    <r>
      <rPr>
        <sz val="9"/>
        <rFont val="Arial"/>
        <family val="2"/>
      </rPr>
      <t xml:space="preserve"> of </t>
    </r>
    <r>
      <rPr>
        <b/>
        <sz val="9"/>
        <rFont val="Arial"/>
        <family val="2"/>
      </rPr>
      <t>operation</t>
    </r>
    <r>
      <rPr>
        <sz val="9"/>
        <rFont val="Arial"/>
        <family val="2"/>
      </rPr>
      <t xml:space="preserve"> during reporting month</t>
    </r>
  </si>
  <si>
    <r>
      <t xml:space="preserve">11. </t>
    </r>
    <r>
      <rPr>
        <b/>
        <sz val="9"/>
        <rFont val="Arial"/>
        <family val="2"/>
      </rPr>
      <t>Number</t>
    </r>
    <r>
      <rPr>
        <sz val="9"/>
        <rFont val="Arial"/>
        <family val="2"/>
      </rPr>
      <t xml:space="preserve"> of </t>
    </r>
    <r>
      <rPr>
        <b/>
        <sz val="9"/>
        <rFont val="Arial"/>
        <family val="2"/>
      </rPr>
      <t>filtered</t>
    </r>
    <r>
      <rPr>
        <sz val="9"/>
        <rFont val="Arial"/>
        <family val="2"/>
      </rPr>
      <t xml:space="preserve"> water turbidity measurements taken</t>
    </r>
  </si>
  <si>
    <t>12. Turbidity performance limit</t>
  </si>
  <si>
    <t>13. Max. allowable turbidity</t>
  </si>
  <si>
    <r>
      <t xml:space="preserve">14. </t>
    </r>
    <r>
      <rPr>
        <b/>
        <sz val="9"/>
        <rFont val="Arial"/>
        <family val="2"/>
      </rPr>
      <t>Maximum filtered</t>
    </r>
    <r>
      <rPr>
        <sz val="9"/>
        <rFont val="Arial"/>
        <family val="2"/>
      </rPr>
      <t xml:space="preserve"> water turbidity (NTU)</t>
    </r>
  </si>
  <si>
    <t>15. Was unfiltered water provided to consumers at any time?</t>
  </si>
  <si>
    <t>NA or :</t>
  </si>
  <si>
    <t>Max operational TMP (psi):</t>
  </si>
  <si>
    <t xml:space="preserve">16. Approved maximum TMP (psi):       </t>
  </si>
  <si>
    <t>17. Approved maximum pressure decay rate (psi/min):</t>
  </si>
  <si>
    <t xml:space="preserve"> Max pressure decay rate (psi/min):</t>
  </si>
  <si>
    <t>18. Minimum calculated Cryptosporidium log removal value:</t>
  </si>
  <si>
    <t>19. Number of direct integrity tests failing the criteria (Line # 17):</t>
  </si>
  <si>
    <t>20. Number of times indirect integrity (particle counts or laser turbidity) control limit exceeded:</t>
  </si>
  <si>
    <t>21. Approved maximum flux rate (gpd/sq ft):</t>
  </si>
  <si>
    <t xml:space="preserve">  Maximum operational flux rate (gpd/sq ft):</t>
  </si>
  <si>
    <t>22. Maximum flow rate treated (gpm):</t>
  </si>
  <si>
    <r>
      <t xml:space="preserve">23. Number of </t>
    </r>
    <r>
      <rPr>
        <b/>
        <sz val="9"/>
        <rFont val="Arial"/>
        <family val="2"/>
      </rPr>
      <t>days</t>
    </r>
    <r>
      <rPr>
        <sz val="9"/>
        <rFont val="Arial"/>
        <family val="2"/>
      </rPr>
      <t xml:space="preserve"> disinfectant CT was </t>
    </r>
    <r>
      <rPr>
        <b/>
        <sz val="9"/>
        <rFont val="Arial"/>
        <family val="2"/>
      </rPr>
      <t>monitored</t>
    </r>
    <r>
      <rPr>
        <sz val="9"/>
        <rFont val="Arial"/>
        <family val="2"/>
      </rPr>
      <t xml:space="preserve"> this month</t>
    </r>
  </si>
  <si>
    <r>
      <t xml:space="preserve">24. Number of </t>
    </r>
    <r>
      <rPr>
        <b/>
        <sz val="9"/>
        <rFont val="Arial"/>
        <family val="2"/>
      </rPr>
      <t>days</t>
    </r>
    <r>
      <rPr>
        <sz val="9"/>
        <rFont val="Arial"/>
        <family val="2"/>
      </rPr>
      <t xml:space="preserve"> inactivation ratio was </t>
    </r>
    <r>
      <rPr>
        <b/>
        <sz val="9"/>
        <rFont val="Arial"/>
        <family val="2"/>
      </rPr>
      <t>below</t>
    </r>
    <r>
      <rPr>
        <sz val="9"/>
        <rFont val="Arial"/>
        <family val="2"/>
      </rPr>
      <t xml:space="preserve"> 1.0 (Enter 0 if none)</t>
    </r>
  </si>
  <si>
    <t>25. Lowest inactivation ratio achieved</t>
  </si>
  <si>
    <r>
      <t xml:space="preserve">26. Number of </t>
    </r>
    <r>
      <rPr>
        <b/>
        <sz val="9"/>
        <rFont val="Arial"/>
        <family val="2"/>
      </rPr>
      <t>days</t>
    </r>
    <r>
      <rPr>
        <sz val="9"/>
        <rFont val="Arial"/>
        <family val="2"/>
      </rPr>
      <t xml:space="preserve"> during which plant produced water during month</t>
    </r>
  </si>
  <si>
    <r>
      <t xml:space="preserve">27. Number of entry point residual </t>
    </r>
    <r>
      <rPr>
        <b/>
        <sz val="9"/>
        <rFont val="Arial"/>
        <family val="2"/>
      </rPr>
      <t>samples</t>
    </r>
    <r>
      <rPr>
        <sz val="9"/>
        <rFont val="Arial"/>
        <family val="2"/>
      </rPr>
      <t xml:space="preserve"> analyzed during month</t>
    </r>
  </si>
  <si>
    <r>
      <t xml:space="preserve">28. No of </t>
    </r>
    <r>
      <rPr>
        <b/>
        <sz val="9"/>
        <rFont val="Arial"/>
        <family val="2"/>
      </rPr>
      <t>days</t>
    </r>
    <r>
      <rPr>
        <sz val="9"/>
        <rFont val="Arial"/>
        <family val="2"/>
      </rPr>
      <t xml:space="preserve"> when residual fell </t>
    </r>
    <r>
      <rPr>
        <b/>
        <sz val="9"/>
        <rFont val="Arial"/>
        <family val="2"/>
      </rPr>
      <t>below 0.2 mg/l</t>
    </r>
    <r>
      <rPr>
        <sz val="9"/>
        <rFont val="Arial"/>
        <family val="2"/>
      </rPr>
      <t xml:space="preserve"> (Enter 0 if none)</t>
    </r>
  </si>
  <si>
    <r>
      <t xml:space="preserve">29. No of </t>
    </r>
    <r>
      <rPr>
        <b/>
        <sz val="9"/>
        <rFont val="Arial"/>
        <family val="2"/>
      </rPr>
      <t>days</t>
    </r>
    <r>
      <rPr>
        <sz val="9"/>
        <rFont val="Arial"/>
        <family val="2"/>
      </rPr>
      <t xml:space="preserve"> when residual fell </t>
    </r>
    <r>
      <rPr>
        <b/>
        <sz val="9"/>
        <rFont val="Arial"/>
        <family val="2"/>
      </rPr>
      <t>below 0.2 mg/l</t>
    </r>
    <r>
      <rPr>
        <sz val="9"/>
        <rFont val="Arial"/>
        <family val="2"/>
      </rPr>
      <t xml:space="preserve"> for </t>
    </r>
    <r>
      <rPr>
        <b/>
        <sz val="9"/>
        <rFont val="Arial"/>
        <family val="2"/>
      </rPr>
      <t>more than 4 hours</t>
    </r>
    <r>
      <rPr>
        <sz val="9"/>
        <rFont val="Arial"/>
        <family val="2"/>
      </rPr>
      <t xml:space="preserve"> (Enter 0 if none)</t>
    </r>
  </si>
  <si>
    <r>
      <t xml:space="preserve">30. Number of </t>
    </r>
    <r>
      <rPr>
        <b/>
        <sz val="9"/>
        <color indexed="12"/>
        <rFont val="Arial"/>
        <family val="2"/>
      </rPr>
      <t>days</t>
    </r>
    <r>
      <rPr>
        <sz val="9"/>
        <color indexed="12"/>
        <rFont val="Arial"/>
        <family val="2"/>
      </rPr>
      <t xml:space="preserve"> water served to public this month</t>
    </r>
  </si>
  <si>
    <r>
      <t xml:space="preserve">31. Number of </t>
    </r>
    <r>
      <rPr>
        <b/>
        <sz val="9"/>
        <color indexed="12"/>
        <rFont val="Arial"/>
        <family val="2"/>
      </rPr>
      <t>days</t>
    </r>
    <r>
      <rPr>
        <sz val="9"/>
        <color indexed="12"/>
        <rFont val="Arial"/>
        <family val="2"/>
      </rPr>
      <t xml:space="preserve"> distribution system disinfectant residual was </t>
    </r>
    <r>
      <rPr>
        <b/>
        <sz val="9"/>
        <color indexed="12"/>
        <rFont val="Arial"/>
        <family val="2"/>
      </rPr>
      <t>monitored</t>
    </r>
  </si>
  <si>
    <r>
      <t xml:space="preserve">32. No of distribution system disinfectant residual </t>
    </r>
    <r>
      <rPr>
        <b/>
        <sz val="9"/>
        <rFont val="Arial"/>
        <family val="2"/>
      </rPr>
      <t>samples measured</t>
    </r>
    <r>
      <rPr>
        <sz val="9"/>
        <rFont val="Arial"/>
        <family val="2"/>
      </rPr>
      <t xml:space="preserve"> this month</t>
    </r>
  </si>
  <si>
    <r>
      <t xml:space="preserve">33. No of samples where </t>
    </r>
    <r>
      <rPr>
        <b/>
        <sz val="9"/>
        <rFont val="Arial"/>
        <family val="2"/>
      </rPr>
      <t>no</t>
    </r>
    <r>
      <rPr>
        <sz val="9"/>
        <rFont val="Arial"/>
        <family val="2"/>
      </rPr>
      <t xml:space="preserve"> disinfectant </t>
    </r>
    <r>
      <rPr>
        <b/>
        <sz val="9"/>
        <rFont val="Arial"/>
        <family val="2"/>
      </rPr>
      <t>residual</t>
    </r>
    <r>
      <rPr>
        <sz val="9"/>
        <rFont val="Arial"/>
        <family val="2"/>
      </rPr>
      <t xml:space="preserve"> was detected (Enter 0 if none)</t>
    </r>
  </si>
  <si>
    <t>34. Average of all disinfectant residual measurements taken with coliform samples</t>
  </si>
  <si>
    <r>
      <t xml:space="preserve">35. </t>
    </r>
    <r>
      <rPr>
        <b/>
        <sz val="9"/>
        <color indexed="12"/>
        <rFont val="Arial"/>
        <family val="2"/>
      </rPr>
      <t>Number</t>
    </r>
    <r>
      <rPr>
        <sz val="9"/>
        <color indexed="12"/>
        <rFont val="Arial"/>
        <family val="2"/>
      </rPr>
      <t xml:space="preserve"> of water quality complaints received from consumers served by system</t>
    </r>
  </si>
  <si>
    <r>
      <t xml:space="preserve">38. </t>
    </r>
    <r>
      <rPr>
        <b/>
        <sz val="9"/>
        <color indexed="12"/>
        <rFont val="Arial"/>
        <family val="2"/>
      </rPr>
      <t>Critical</t>
    </r>
    <r>
      <rPr>
        <sz val="9"/>
        <color indexed="12"/>
        <rFont val="Arial"/>
        <family val="2"/>
      </rPr>
      <t xml:space="preserve"> alarms tested?    Remarks: </t>
    </r>
  </si>
  <si>
    <t xml:space="preserve">Date </t>
  </si>
  <si>
    <t>No of Samples &gt; 0.10 NTU</t>
  </si>
  <si>
    <t>Total number of CFE samples exceeding 0.10 NTU:  E =</t>
  </si>
  <si>
    <t>Citric Acid</t>
  </si>
  <si>
    <t>NaOH</t>
  </si>
  <si>
    <t>ACH</t>
  </si>
  <si>
    <t>dw.nwro@doh.wa.gov</t>
  </si>
  <si>
    <t xml:space="preserve">Color code:  </t>
  </si>
  <si>
    <t>Mem Filt Unit Rprts</t>
  </si>
  <si>
    <t>Low Pressure Membrane Filtration Plant Monthly Report Form</t>
  </si>
  <si>
    <t>Supplied by you</t>
  </si>
  <si>
    <t>Low Pressure Membrane Filtration Plant</t>
  </si>
  <si>
    <t>Report Designed for All Low Pressure Membrane Filtration Plants</t>
  </si>
  <si>
    <t>Low Pressure Membrane Filtration Unit  Monthly Report</t>
  </si>
  <si>
    <t>ero.sw.Treatment.Reports@doh.wa.gov</t>
  </si>
  <si>
    <t>Y</t>
  </si>
  <si>
    <r>
      <t xml:space="preserve">Data or calculations that do not comply with standards or requirements will show up in </t>
    </r>
    <r>
      <rPr>
        <b/>
        <i/>
        <sz val="10"/>
        <rFont val="Arial"/>
        <family val="2"/>
      </rPr>
      <t>bold, italic text with pink highlighting</t>
    </r>
    <r>
      <rPr>
        <sz val="10"/>
        <rFont val="Arial"/>
        <family val="2"/>
      </rPr>
      <t>.</t>
    </r>
  </si>
  <si>
    <t>Satisfactory turbidity performance is 95% or greater.  Performance determination:  [1-(E/N)]x100 =</t>
  </si>
  <si>
    <t xml:space="preserve">Number of days CFE exceeded 1.0 NTU this month: </t>
  </si>
  <si>
    <t xml:space="preserve">  No. of days finished water measurements &gt;  max allowable limit:</t>
  </si>
  <si>
    <t>SWTR.SWRO@doh.wa.gov</t>
  </si>
  <si>
    <t>Tank level ft              (must be at least __ ft)</t>
  </si>
  <si>
    <t>Minimum Residual mg/L</t>
  </si>
  <si>
    <t>Membrane Filtration Unit (Skid/Cell/Train) # 1</t>
  </si>
  <si>
    <t>Membrane Filtration Unit (Skid/Cell/Train) # 4</t>
  </si>
  <si>
    <t xml:space="preserve">Membrane Filtration Unit (Skid/Cell/Train) # 3 </t>
  </si>
  <si>
    <t>Membrane Filtration Unit (Skid/Cell/Train) # 2</t>
  </si>
  <si>
    <t>Revised</t>
  </si>
  <si>
    <t>DOH Form</t>
  </si>
  <si>
    <t>331-517-F</t>
  </si>
  <si>
    <r>
      <t xml:space="preserve">The </t>
    </r>
    <r>
      <rPr>
        <b/>
        <sz val="10"/>
        <rFont val="Arial"/>
        <family val="2"/>
      </rPr>
      <t>SWTR Monthly Disinfection Rept</t>
    </r>
    <r>
      <rPr>
        <sz val="10"/>
        <rFont val="Arial"/>
        <family val="2"/>
      </rPr>
      <t xml:space="preserve"> (DOH Form 331</t>
    </r>
    <r>
      <rPr>
        <sz val="10"/>
        <rFont val="Arial"/>
        <family val="2"/>
      </rPr>
      <t>-440-F</t>
    </r>
    <r>
      <rPr>
        <sz val="10"/>
        <rFont val="Arial"/>
        <family val="2"/>
      </rPr>
      <t>) is for recording disinfection process information for a plant using Chlorine disinfection.</t>
    </r>
  </si>
  <si>
    <t>For people with disabilities, this document is available on request in other formats. To submit a request, please call 1-800-525-0127 (TDD/TTY call 711).</t>
  </si>
  <si>
    <t>DOH Form 331-440-F (Excel version)</t>
  </si>
  <si>
    <t>Notes on Version 1.1</t>
  </si>
  <si>
    <t>Updated staff contacts</t>
  </si>
  <si>
    <t>Added cell for turbidity standard expiration date (summary page)</t>
  </si>
  <si>
    <t>Primary standard expiration date:</t>
  </si>
  <si>
    <t>Version 1.2</t>
  </si>
  <si>
    <r>
      <t xml:space="preserve">The </t>
    </r>
    <r>
      <rPr>
        <b/>
        <sz val="10"/>
        <rFont val="Arial"/>
        <family val="2"/>
      </rPr>
      <t xml:space="preserve">Low Pressure Membrane Filtration Monthly Rept </t>
    </r>
    <r>
      <rPr>
        <sz val="10"/>
        <rFont val="Arial"/>
        <family val="2"/>
      </rPr>
      <t>is for recording information on the operation of a low pressure membrane filtration plant.</t>
    </r>
  </si>
  <si>
    <r>
      <t xml:space="preserve">The </t>
    </r>
    <r>
      <rPr>
        <b/>
        <sz val="10"/>
        <rFont val="Arial"/>
        <family val="2"/>
      </rPr>
      <t>Low Pressure Membrane</t>
    </r>
    <r>
      <rPr>
        <sz val="10"/>
        <rFont val="Arial"/>
        <family val="2"/>
      </rPr>
      <t xml:space="preserve"> </t>
    </r>
    <r>
      <rPr>
        <b/>
        <sz val="10"/>
        <rFont val="Arial"/>
        <family val="2"/>
      </rPr>
      <t>Monthly Summary</t>
    </r>
    <r>
      <rPr>
        <sz val="10"/>
        <rFont val="Arial"/>
        <family val="2"/>
      </rPr>
      <t xml:space="preserve"> </t>
    </r>
    <r>
      <rPr>
        <sz val="10"/>
        <rFont val="Arial"/>
        <family val="2"/>
      </rPr>
      <t>gathers data from the other two forms, plus other provided information and reports</t>
    </r>
  </si>
  <si>
    <t>509-329-2100</t>
  </si>
  <si>
    <t>253-395-6750</t>
  </si>
  <si>
    <t>360-236-3030</t>
  </si>
  <si>
    <t>Notes on Version 1.2</t>
  </si>
  <si>
    <t>Added optional template for recording required weekly verification checks of on-line turbidimeters.</t>
  </si>
  <si>
    <t>Disinfection form:  Added pop-up note to contact DOH if pH&gt; 9.0 (for instructions on how to calculate CT)</t>
  </si>
  <si>
    <t>Added line-by-line instructions.</t>
  </si>
  <si>
    <r>
      <t xml:space="preserve">One </t>
    </r>
    <r>
      <rPr>
        <b/>
        <sz val="10"/>
        <rFont val="Arial"/>
        <family val="2"/>
      </rPr>
      <t xml:space="preserve">Membrane Filt Unit #X Form </t>
    </r>
    <r>
      <rPr>
        <sz val="10"/>
        <rFont val="Arial"/>
        <family val="2"/>
      </rPr>
      <t>is to be used for each membrane filtration unit in operation.</t>
    </r>
  </si>
  <si>
    <t>Weekly Verification Checks-Online Turbidimeters</t>
  </si>
  <si>
    <t xml:space="preserve">WEEK 1  (date):  </t>
  </si>
  <si>
    <t>Operator Name:</t>
  </si>
  <si>
    <t xml:space="preserve">WEEK 2  (date):  </t>
  </si>
  <si>
    <t>Turbidimeter (location/make/model)</t>
  </si>
  <si>
    <t>SCADA reading NTU</t>
  </si>
  <si>
    <t>online meter NTU</t>
  </si>
  <si>
    <t>grab sample NTU</t>
  </si>
  <si>
    <t>Results within 0.05 NTU*?      Y/N</t>
  </si>
  <si>
    <t>Follow up action</t>
  </si>
  <si>
    <t>Example:  IFE-FILTER #1/HACH 1720E</t>
  </si>
  <si>
    <t>none</t>
  </si>
  <si>
    <t>Example:  CFE/HACH 1720E</t>
  </si>
  <si>
    <t>N</t>
  </si>
  <si>
    <t>Recalibrated on-line</t>
  </si>
  <si>
    <t>* or 10% for the raw</t>
  </si>
  <si>
    <t xml:space="preserve">WEEK 3  (date):  </t>
  </si>
  <si>
    <t xml:space="preserve">WEEK 4  (date):  </t>
  </si>
  <si>
    <t xml:space="preserve">WEEK 5  (date):  </t>
  </si>
  <si>
    <t>Line-by-Line Instructions</t>
  </si>
  <si>
    <t>Column</t>
  </si>
  <si>
    <t>Comment</t>
  </si>
  <si>
    <t>Water Treated (1000 gal)</t>
  </si>
  <si>
    <t>You can determine this using SCADA, a chart recorder, a plant run time meter, or estimate using the total volume produced divided by the known (fixed) plant flow rate</t>
  </si>
  <si>
    <t>Chlorine Used (lbs)</t>
  </si>
  <si>
    <t xml:space="preserve">(liquid)  lbs/day=lbs/gal x gal/day    lbs/gal=(% Solution/100) x 8.34 lbs/gal x specific gravity  </t>
  </si>
  <si>
    <t>Turbidity Raw</t>
  </si>
  <si>
    <t>Record anything unusual or out-of-the-ordinary here.</t>
  </si>
  <si>
    <t>Online Turb Verification</t>
  </si>
  <si>
    <t>SWTR Monthly Disinfection Report</t>
  </si>
  <si>
    <t>Peak hourly flow (PHF)</t>
  </si>
  <si>
    <t>Water temperature</t>
  </si>
  <si>
    <t>Chlorine Residual (CT)</t>
  </si>
  <si>
    <t>Tank Level</t>
  </si>
  <si>
    <t>Contact Time</t>
  </si>
  <si>
    <t>Entry Point-Lowest Daily Residual mg/L</t>
  </si>
  <si>
    <t>Entry Point-Duration less than 0.2 mg/L hours</t>
  </si>
  <si>
    <t>Each day the residual was below 0.2 mg/L write the date and the name of the person you reported to at DOH</t>
  </si>
  <si>
    <t>Distribution-No of Sites Sampled</t>
  </si>
  <si>
    <t>Monthly Summary</t>
  </si>
  <si>
    <t>Item #</t>
  </si>
  <si>
    <t>WAC 246-290-664(1)</t>
  </si>
  <si>
    <t>Maximum raw water turbidity-Maximum of the reported daily values for the month. (populates automatically)</t>
  </si>
  <si>
    <t>Filtered water turbidity measurements reported for the combined filter effluent from the treatment plant. (populates automatically)</t>
  </si>
  <si>
    <t>Specifically, was any unfiltered surface water or GWI water provided, not from an alternate source such as wells.</t>
  </si>
  <si>
    <t>Disinfectant Residuals - A heterotrophic plate count (HPC) level less than or equal to 500 organisms/mL is considered to have a detectable residual disinfectant concentration.</t>
  </si>
  <si>
    <t>Analytical Measurements - Only qualified persons (such as certified operators) shall conduct measurements for pH, temperature, turbidity, and residual disinfectant concentrations. See WAC 246-290-638(1) for details.</t>
  </si>
  <si>
    <t>The operator in responsible charge with the appropriate level of certification (at or above the plant rating) must sign this form.</t>
  </si>
  <si>
    <t>12 &amp; 13</t>
  </si>
  <si>
    <r>
      <t>Turbidity performance limit is the 95</t>
    </r>
    <r>
      <rPr>
        <vertAlign val="superscript"/>
        <sz val="10"/>
        <rFont val="Arial"/>
        <family val="2"/>
      </rPr>
      <t>th</t>
    </r>
    <r>
      <rPr>
        <sz val="10"/>
        <rFont val="Arial"/>
        <family val="2"/>
      </rPr>
      <t xml:space="preserve"> percentile limit, the maximum allowable limit is the limit “never to exceed.” Enter the specific limits approved for your plant in the spaces provided.</t>
    </r>
  </si>
  <si>
    <t>The workbook consists of four forms:</t>
  </si>
  <si>
    <t>Automatically calculated from meter readings. Include all water treated, including filter-to-waste.</t>
  </si>
  <si>
    <t xml:space="preserve">If monitoring continuously, record the daily average value. If using grab samples, collect representative sample(s) daily. </t>
  </si>
  <si>
    <t>Measure during PHF at the same location as chlorine residual (for CT). May also report daily maximum if you have continuous measurement. Call your DOH regional office for instructions if your pH exceeds 9.0</t>
  </si>
  <si>
    <t>Measure the free chlorine residual at the end of the contact basin or pipe, prior to the first customer, during PHF. May also report daily minimum if you have continuous measurement.</t>
  </si>
  <si>
    <t>If you use a storage tank or clearwell for contact time, record the tank level during peak hourly flow. May also report the daily minimum tank level. In the column header, record the assumed minimum tank level, if any, used for your CT calculation.</t>
  </si>
  <si>
    <t>Calculate this every day (not at the end of the month). Use PHF and your DOH-approved CT calculation.</t>
  </si>
  <si>
    <t>This calculates automatically based on the numbers you enter. Call your DOH regional office immediately if the value drops below 1.0</t>
  </si>
  <si>
    <t xml:space="preserve">Systems serving more than 3300 people must monitor continuously &amp; report the lowest absolute value for the day. If continuous equipment fails, you must take grab samples every four hours and have equipment back up and running with five working days. Systems serving less than 3300 people may use grab samples (1-4 per day depending on population) Systems using grab sampling, take one sample at PHF and the remaining samples spaced over the period that the plant produces water. Record the lowest grab sample result. Call your DOH regional office immediately if this value drops below 0.2 mg/L  </t>
  </si>
  <si>
    <t xml:space="preserve">Enter the total length of time that the residual was below 0.2 mg/L. </t>
  </si>
  <si>
    <t>Measure distribution residual at least once per day and at the same time and location as coliform samples. Measure from representative locations throughout the distribution system.</t>
  </si>
  <si>
    <t>All blanks must be completed each month. If a question does not apply to your system, please check the n/a box.</t>
  </si>
  <si>
    <t>Enter the specific limit approved for your plant in the space provided. Report values as positive values (in psi) whether you are referring to pressure or vacuum differentials.</t>
  </si>
  <si>
    <t xml:space="preserve">Some membrane filtration plants operate with a fixed maximum pressure decay rate. If your plant operates in this way, enter the approved maximum value. Otherwise enter “NA” for the approved value. All plants must enter the maximum pressure decay rate observed during direct integrity testing. </t>
  </si>
  <si>
    <t>Some membrane filtration plants operate using a state approved mathematical formula to continuously calculate the Cryptosporidium log removal provided. Others operate with a fixed maximum pressure decay rate. Enter a value only if your plant operates with a state approved mathematical formula to calculate a log removal value (LRV). Otherwise, check N/A.</t>
  </si>
  <si>
    <t>All membrane filtration units must have continuous indirect integrity monitoring equipment, either a laser turbidimeter or particle counter. Only record those times during which the control limit was exceeded for 15 or more minutes.</t>
  </si>
  <si>
    <t>Enter the maximum flux rate approved for your plant. If the flux rate is not restricted, enter “NR”.</t>
  </si>
  <si>
    <t>Turbidimeter Calibration -  Calibrate turbidity equipment based upon a primary standard on at least a quarterly basis for instruments using an incandescent light source and on at least an annual basis for instruments using an LED or laser light source. If there are more than one and they were calibrated on different dates, enter the earliest calibration date. WAC 246-290-638(4)</t>
  </si>
  <si>
    <t xml:space="preserve">This is the maximum one-hour flow through the contact basin, expressed in gallons per minute. It is not the peak instantaneous flow. Use the flow into or out of the contact basin, whichever is higher. For most systems, this is the flow leaving the contact basin. </t>
  </si>
  <si>
    <t>Record the lowest free chlorine residual for the day. Systems using chloramines: record the combined chlorine residual.</t>
  </si>
  <si>
    <t xml:space="preserve">Systems that use heterotrophic plate counts (HPC): an HPC level less than or equal to 500 organisms/mL is considered to have a detectable residual disinfectant concentration. For systems that do not use HPC, "detectable residual disinfectant concentration" means 0.2 mg/L free chlorine, total chlorine or combined chlorine. The department may approve a written request to use a lower value. At a minimum, the request to use a lower value must identify the instrument used to measure the residual disinfectant concentration and include the manufacturer's documentation on the instrument's accuracy to measure the lower value. </t>
  </si>
  <si>
    <t>Critical alarms are those alarms that monitor a critical treatment process such as filtration or disinfection where treatment failure poses an immediate risk to public health and/or safety. For plants that run in an unattended mode, these alarms must trigger plant shutdown, not just dial out to the on-call operator. Recommended testing frequency: Plants staffed 24/7 (quarterly), Plants that operate some of the time unattended (monthly), Plants with a history of reliability problems (weekly)</t>
  </si>
  <si>
    <t>General Reminder: Cells and columns intended for user input have titles or headings colored blue.</t>
  </si>
  <si>
    <t>Measure during PHF at the same location as chlorine residual (for CT). May also report daily minimum if you have continuous measurement.</t>
  </si>
  <si>
    <t>This question is to help meet a DBP rule requirement: systems must measure and report the average value each month of the residual disinfectant level at the same time/location as coliform samples. Subpart H (surface water) systems have the option of using the results of the daily distribution samples - this option should be specified in your DBP monitoring plan. If you opted to use the daily distribution samples, enter that average here.</t>
  </si>
  <si>
    <t>Use this template to record the required weekly verification checks of your online turbidimeters. You do not need to use it if you already have a system in place to record the information. Keep this on file. It is not necessary to submit it unless the department requests it.</t>
  </si>
  <si>
    <t>This workbook was developed using Microsoft Excel 2000. However, it can be used in Excel 97 as well as later versions with no problems.</t>
  </si>
  <si>
    <t>To save this workbook as a template:</t>
  </si>
  <si>
    <t>To use as template when starting a new month:</t>
  </si>
  <si>
    <t>Membrane Filtration Plant Monthly Report Forms</t>
  </si>
  <si>
    <r>
      <t xml:space="preserve">Click on </t>
    </r>
    <r>
      <rPr>
        <b/>
        <sz val="10"/>
        <rFont val="Arial"/>
        <family val="2"/>
      </rPr>
      <t>File, Save As.</t>
    </r>
    <r>
      <rPr>
        <sz val="10"/>
        <rFont val="Arial"/>
        <family val="2"/>
      </rPr>
      <t xml:space="preserve"> When prompted, give it a new file name, and specify the "Save as type" as </t>
    </r>
    <r>
      <rPr>
        <b/>
        <sz val="10"/>
        <rFont val="Arial"/>
        <family val="2"/>
      </rPr>
      <t>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</si>
</sst>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_);\(#.##0_)"/>
    <numFmt numFmtId="165" formatCode="0.0%"/>
    <numFmt numFmtId="166" formatCode="0.0"/>
    <numFmt numFmtId="167" formatCode="#,##0.0_);\(#,##0.0\)"/>
    <numFmt numFmtId="168" formatCode="0.00_);\(0.00\)"/>
    <numFmt numFmtId="169" formatCode="General_)"/>
    <numFmt numFmtId="170" formatCode="#,##0.000_);\(#,##0.000\)"/>
    <numFmt numFmtId="171" formatCode="#,##0_);\(#.##_)"/>
    <numFmt numFmtId="172" formatCode="#,##0.00_);\(#.##00_)"/>
  </numFmts>
  <fonts count="40" x14ac:knownFonts="1">
    <font>
      <sz val="10"/>
      <name val="Arial"/>
    </font>
    <font>
      <b/>
      <sz val="10"/>
      <name val="Arial"/>
      <family val="2"/>
    </font>
    <font>
      <b/>
      <sz val="8"/>
      <name val="Arial"/>
      <family val="2"/>
    </font>
    <font>
      <sz val="9"/>
      <name val="Arial"/>
      <family val="2"/>
    </font>
    <font>
      <b/>
      <sz val="9"/>
      <name val="Arial"/>
      <family val="2"/>
    </font>
    <font>
      <b/>
      <sz val="10"/>
      <name val="Arial"/>
      <family val="2"/>
    </font>
    <font>
      <sz val="10"/>
      <name val="Arial"/>
      <family val="2"/>
    </font>
    <font>
      <sz val="10"/>
      <color indexed="12"/>
      <name val="Arial"/>
      <family val="2"/>
    </font>
    <font>
      <u/>
      <sz val="10"/>
      <name val="Arial"/>
      <family val="2"/>
    </font>
    <font>
      <b/>
      <sz val="8"/>
      <color indexed="12"/>
      <name val="Arial"/>
      <family val="2"/>
    </font>
    <font>
      <b/>
      <sz val="9"/>
      <color indexed="12"/>
      <name val="Arial"/>
      <family val="2"/>
    </font>
    <font>
      <sz val="9"/>
      <color indexed="12"/>
      <name val="Arial"/>
      <family val="2"/>
    </font>
    <font>
      <b/>
      <sz val="16"/>
      <name val="Arial"/>
      <family val="2"/>
    </font>
    <font>
      <b/>
      <sz val="12"/>
      <name val="Arial"/>
      <family val="2"/>
    </font>
    <font>
      <b/>
      <sz val="11"/>
      <name val="Arial"/>
      <family val="2"/>
    </font>
    <font>
      <u/>
      <sz val="10"/>
      <color indexed="12"/>
      <name val="Arial"/>
      <family val="2"/>
    </font>
    <font>
      <sz val="8"/>
      <name val="Arial"/>
      <family val="2"/>
    </font>
    <font>
      <b/>
      <sz val="8"/>
      <color indexed="10"/>
      <name val="Arial"/>
      <family val="2"/>
    </font>
    <font>
      <b/>
      <sz val="11"/>
      <color indexed="8"/>
      <name val="Arial"/>
      <family val="2"/>
    </font>
    <font>
      <b/>
      <sz val="16"/>
      <color indexed="8"/>
      <name val="Arial"/>
      <family val="2"/>
    </font>
    <font>
      <sz val="10"/>
      <color indexed="8"/>
      <name val="Arial"/>
      <family val="2"/>
    </font>
    <font>
      <b/>
      <sz val="11"/>
      <color indexed="8"/>
      <name val="Arial"/>
      <family val="2"/>
    </font>
    <font>
      <sz val="11"/>
      <name val="Arial"/>
      <family val="2"/>
    </font>
    <font>
      <sz val="11"/>
      <color indexed="8"/>
      <name val="Arial"/>
      <family val="2"/>
    </font>
    <font>
      <b/>
      <sz val="8"/>
      <color indexed="8"/>
      <name val="Arial"/>
      <family val="2"/>
    </font>
    <font>
      <b/>
      <sz val="12"/>
      <color indexed="8"/>
      <name val="Arial"/>
      <family val="2"/>
    </font>
    <font>
      <b/>
      <sz val="10"/>
      <color indexed="8"/>
      <name val="Arial"/>
      <family val="2"/>
    </font>
    <font>
      <b/>
      <u/>
      <sz val="10"/>
      <color indexed="8"/>
      <name val="Arial"/>
      <family val="2"/>
    </font>
    <font>
      <sz val="10"/>
      <name val="Courier"/>
      <family val="3"/>
    </font>
    <font>
      <b/>
      <i/>
      <sz val="10"/>
      <name val="Arial"/>
      <family val="2"/>
    </font>
    <font>
      <sz val="9"/>
      <color rgb="FF0000FF"/>
      <name val="Arial"/>
      <family val="2"/>
    </font>
    <font>
      <b/>
      <sz val="8"/>
      <color rgb="FF0000FF"/>
      <name val="Arial"/>
      <family val="2"/>
    </font>
    <font>
      <b/>
      <sz val="10"/>
      <color rgb="FF0000FF"/>
      <name val="Arial"/>
      <family val="2"/>
    </font>
    <font>
      <sz val="10"/>
      <color rgb="FF0000FF"/>
      <name val="Arial"/>
      <family val="2"/>
    </font>
    <font>
      <b/>
      <sz val="11"/>
      <color theme="1"/>
      <name val="Calibri"/>
      <family val="2"/>
      <scheme val="minor"/>
    </font>
    <font>
      <b/>
      <sz val="14"/>
      <name val="Arial"/>
      <family val="2"/>
    </font>
    <font>
      <b/>
      <sz val="10"/>
      <color rgb="FF07116B"/>
      <name val="Arial"/>
      <family val="2"/>
    </font>
    <font>
      <sz val="14"/>
      <color theme="1"/>
      <name val="Calibri"/>
      <family val="2"/>
      <scheme val="minor"/>
    </font>
    <font>
      <b/>
      <u/>
      <sz val="10"/>
      <name val="Arial"/>
      <family val="2"/>
    </font>
    <font>
      <vertAlign val="superscript"/>
      <sz val="10"/>
      <name val="Arial"/>
      <family val="2"/>
    </font>
  </fonts>
  <fills count="29">
    <fill>
      <patternFill patternType="none"/>
    </fill>
    <fill>
      <patternFill patternType="gray125"/>
    </fill>
    <fill>
      <patternFill patternType="solid">
        <fgColor indexed="27"/>
        <bgColor indexed="64"/>
      </patternFill>
    </fill>
    <fill>
      <patternFill patternType="darkTrellis">
        <bgColor indexed="27"/>
      </patternFill>
    </fill>
    <fill>
      <patternFill patternType="solid">
        <fgColor indexed="26"/>
        <bgColor indexed="64"/>
      </patternFill>
    </fill>
    <fill>
      <patternFill patternType="solid">
        <fgColor indexed="42"/>
        <bgColor indexed="64"/>
      </patternFill>
    </fill>
    <fill>
      <patternFill patternType="solid">
        <fgColor indexed="31"/>
        <bgColor indexed="64"/>
      </patternFill>
    </fill>
    <fill>
      <patternFill patternType="gray0625"/>
    </fill>
    <fill>
      <patternFill patternType="solid">
        <fgColor indexed="65"/>
        <bgColor indexed="64"/>
      </patternFill>
    </fill>
    <fill>
      <patternFill patternType="darkGray"/>
    </fill>
    <fill>
      <patternFill patternType="solid">
        <fgColor indexed="47"/>
        <bgColor indexed="64"/>
      </patternFill>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darkGray">
        <bgColor indexed="41"/>
      </patternFill>
    </fill>
    <fill>
      <patternFill patternType="darkTrellis"/>
    </fill>
    <fill>
      <patternFill patternType="solid">
        <fgColor indexed="51"/>
        <bgColor indexed="64"/>
      </patternFill>
    </fill>
    <fill>
      <patternFill patternType="solid">
        <fgColor theme="2"/>
        <bgColor indexed="64"/>
      </patternFill>
    </fill>
    <fill>
      <patternFill patternType="solid">
        <fgColor rgb="FF7DFFFF"/>
        <bgColor indexed="64"/>
      </patternFill>
    </fill>
    <fill>
      <patternFill patternType="solid">
        <fgColor rgb="FFE6E3D2"/>
        <bgColor indexed="64"/>
      </patternFill>
    </fill>
    <fill>
      <patternFill patternType="solid">
        <fgColor rgb="FFFF6699"/>
        <bgColor indexed="64"/>
      </patternFill>
    </fill>
    <fill>
      <patternFill patternType="solid">
        <fgColor rgb="FFFFFFCC"/>
        <bgColor indexed="64"/>
      </patternFill>
    </fill>
    <fill>
      <patternFill patternType="solid">
        <fgColor theme="0" tint="-0.249977111117893"/>
        <bgColor indexed="64"/>
      </patternFill>
    </fill>
    <fill>
      <patternFill patternType="solid">
        <fgColor rgb="FFCCFFFF"/>
        <bgColor indexed="64"/>
      </patternFill>
    </fill>
    <fill>
      <patternFill patternType="solid">
        <fgColor rgb="FFFFFF99"/>
        <bgColor indexed="64"/>
      </patternFill>
    </fill>
  </fills>
  <borders count="8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ck">
        <color indexed="64"/>
      </right>
      <top style="thin">
        <color indexed="64"/>
      </top>
      <bottom style="medium">
        <color indexed="64"/>
      </bottom>
      <diagonal/>
    </border>
    <border>
      <left style="thin">
        <color indexed="64"/>
      </left>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ck">
        <color indexed="64"/>
      </left>
      <right style="thin">
        <color indexed="64"/>
      </right>
      <top style="thick">
        <color indexed="64"/>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top style="thick">
        <color indexed="64"/>
      </top>
      <bottom style="thick">
        <color indexed="64"/>
      </bottom>
      <diagonal/>
    </border>
    <border>
      <left/>
      <right/>
      <top style="thick">
        <color indexed="64"/>
      </top>
      <bottom style="thin">
        <color indexed="64"/>
      </bottom>
      <diagonal/>
    </border>
    <border>
      <left style="thick">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5" fillId="0" borderId="0" applyNumberFormat="0" applyFill="0" applyBorder="0" applyAlignment="0" applyProtection="0">
      <alignment vertical="top"/>
      <protection locked="0"/>
    </xf>
    <xf numFmtId="169" fontId="28" fillId="0" borderId="0"/>
  </cellStyleXfs>
  <cellXfs count="590">
    <xf numFmtId="0" fontId="0" fillId="0" borderId="0" xfId="0"/>
    <xf numFmtId="0" fontId="1" fillId="0" borderId="0" xfId="0" applyFont="1"/>
    <xf numFmtId="0" fontId="2" fillId="0" borderId="0" xfId="0" applyFont="1"/>
    <xf numFmtId="0" fontId="2" fillId="0" borderId="0" xfId="0" applyFont="1" applyAlignment="1">
      <alignment horizontal="right"/>
    </xf>
    <xf numFmtId="0" fontId="0" fillId="0" borderId="1" xfId="0" applyBorder="1"/>
    <xf numFmtId="0" fontId="2" fillId="0" borderId="2" xfId="0" applyFont="1" applyBorder="1"/>
    <xf numFmtId="0" fontId="0" fillId="0" borderId="3" xfId="0" applyBorder="1"/>
    <xf numFmtId="0" fontId="0" fillId="0" borderId="0" xfId="0" applyBorder="1"/>
    <xf numFmtId="0" fontId="2" fillId="0" borderId="1" xfId="0" applyFont="1" applyBorder="1"/>
    <xf numFmtId="0" fontId="0" fillId="0" borderId="4" xfId="0" applyBorder="1"/>
    <xf numFmtId="0" fontId="0" fillId="0" borderId="5" xfId="0" applyBorder="1"/>
    <xf numFmtId="0" fontId="3" fillId="2" borderId="6" xfId="0" applyFont="1" applyFill="1" applyBorder="1"/>
    <xf numFmtId="0" fontId="0" fillId="0" borderId="2" xfId="0" applyBorder="1"/>
    <xf numFmtId="0" fontId="0" fillId="3" borderId="7" xfId="0" applyFill="1" applyBorder="1"/>
    <xf numFmtId="37" fontId="0" fillId="2" borderId="8" xfId="0" applyNumberFormat="1" applyFill="1" applyBorder="1"/>
    <xf numFmtId="37" fontId="0" fillId="2" borderId="9" xfId="0" applyNumberFormat="1" applyFill="1" applyBorder="1"/>
    <xf numFmtId="0" fontId="2" fillId="0" borderId="2" xfId="0" applyFont="1" applyBorder="1" applyAlignment="1">
      <alignment horizontal="center"/>
    </xf>
    <xf numFmtId="0" fontId="0" fillId="3" borderId="9" xfId="0" applyFill="1" applyBorder="1"/>
    <xf numFmtId="0" fontId="1" fillId="0" borderId="8"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39" fontId="0" fillId="2" borderId="9" xfId="0" applyNumberFormat="1" applyFill="1" applyBorder="1"/>
    <xf numFmtId="39" fontId="0" fillId="2" borderId="10" xfId="0" applyNumberFormat="1" applyFill="1" applyBorder="1"/>
    <xf numFmtId="37" fontId="0" fillId="2" borderId="10" xfId="0" applyNumberFormat="1" applyFill="1" applyBorder="1"/>
    <xf numFmtId="0" fontId="0" fillId="2" borderId="6" xfId="0" applyFill="1" applyBorder="1" applyAlignment="1">
      <alignment horizontal="center"/>
    </xf>
    <xf numFmtId="37" fontId="0" fillId="2" borderId="6" xfId="0" applyNumberFormat="1" applyFill="1" applyBorder="1"/>
    <xf numFmtId="0" fontId="3" fillId="4" borderId="11" xfId="0" applyFont="1" applyFill="1" applyBorder="1" applyProtection="1">
      <protection locked="0"/>
    </xf>
    <xf numFmtId="0" fontId="2" fillId="5" borderId="2" xfId="0" applyFont="1" applyFill="1" applyBorder="1" applyAlignment="1" applyProtection="1">
      <alignment horizontal="center"/>
      <protection locked="0"/>
    </xf>
    <xf numFmtId="37" fontId="0" fillId="4" borderId="10" xfId="0" applyNumberFormat="1" applyFill="1" applyBorder="1" applyProtection="1">
      <protection locked="0"/>
    </xf>
    <xf numFmtId="164" fontId="0" fillId="4" borderId="10" xfId="0" applyNumberFormat="1" applyFill="1" applyBorder="1" applyProtection="1">
      <protection locked="0"/>
    </xf>
    <xf numFmtId="164" fontId="0" fillId="5" borderId="10" xfId="0" applyNumberFormat="1" applyFill="1" applyBorder="1" applyProtection="1">
      <protection locked="0"/>
    </xf>
    <xf numFmtId="39" fontId="0" fillId="4" borderId="10" xfId="0" applyNumberFormat="1" applyFill="1" applyBorder="1" applyProtection="1">
      <protection locked="0"/>
    </xf>
    <xf numFmtId="0" fontId="0" fillId="6" borderId="10" xfId="0" applyFill="1" applyBorder="1" applyProtection="1">
      <protection locked="0"/>
    </xf>
    <xf numFmtId="0" fontId="0" fillId="0" borderId="12" xfId="0" applyBorder="1"/>
    <xf numFmtId="0" fontId="3" fillId="0" borderId="13" xfId="0" applyFont="1" applyBorder="1"/>
    <xf numFmtId="0" fontId="0" fillId="0" borderId="14" xfId="0" applyBorder="1"/>
    <xf numFmtId="0" fontId="0" fillId="0" borderId="15" xfId="0" applyBorder="1"/>
    <xf numFmtId="0" fontId="3" fillId="0" borderId="12" xfId="0" applyFont="1" applyBorder="1"/>
    <xf numFmtId="0" fontId="3" fillId="0" borderId="14" xfId="0" applyFont="1" applyBorder="1"/>
    <xf numFmtId="0" fontId="3" fillId="0" borderId="15" xfId="0" applyFont="1" applyBorder="1"/>
    <xf numFmtId="0" fontId="0" fillId="0" borderId="16" xfId="0" applyBorder="1"/>
    <xf numFmtId="0" fontId="0" fillId="0" borderId="17" xfId="0" applyBorder="1"/>
    <xf numFmtId="0" fontId="0" fillId="4" borderId="18" xfId="0" applyFill="1" applyBorder="1"/>
    <xf numFmtId="0" fontId="0" fillId="4" borderId="19" xfId="0" applyFill="1" applyBorder="1"/>
    <xf numFmtId="0" fontId="0" fillId="4" borderId="11" xfId="0" applyFill="1" applyBorder="1" applyProtection="1">
      <protection locked="0"/>
    </xf>
    <xf numFmtId="0" fontId="1" fillId="0" borderId="0" xfId="0" applyFont="1" applyAlignment="1">
      <alignment horizontal="centerContinuous"/>
    </xf>
    <xf numFmtId="0" fontId="0" fillId="0" borderId="0" xfId="0" applyAlignment="1">
      <alignment horizontal="centerContinuous"/>
    </xf>
    <xf numFmtId="0" fontId="0" fillId="0" borderId="20" xfId="0" applyBorder="1" applyAlignment="1">
      <alignment horizontal="centerContinuous"/>
    </xf>
    <xf numFmtId="0" fontId="0" fillId="0" borderId="21" xfId="0" applyBorder="1" applyAlignment="1">
      <alignment horizontal="centerContinuous"/>
    </xf>
    <xf numFmtId="0" fontId="1" fillId="0" borderId="21" xfId="0" applyFont="1" applyBorder="1" applyAlignment="1">
      <alignment horizontal="centerContinuous"/>
    </xf>
    <xf numFmtId="0" fontId="1" fillId="0" borderId="21" xfId="0" applyFont="1" applyBorder="1" applyAlignment="1"/>
    <xf numFmtId="0" fontId="0" fillId="0" borderId="22" xfId="0" applyBorder="1" applyAlignment="1">
      <alignment horizontal="centerContinuous"/>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1" fillId="0" borderId="24" xfId="0" applyFont="1" applyBorder="1"/>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28" xfId="0" applyFont="1" applyBorder="1" applyAlignment="1">
      <alignment horizontal="center" wrapText="1"/>
    </xf>
    <xf numFmtId="0" fontId="4" fillId="0" borderId="0" xfId="0" applyFont="1" applyAlignment="1">
      <alignment horizontal="center" wrapText="1"/>
    </xf>
    <xf numFmtId="0" fontId="0" fillId="0" borderId="29" xfId="0" applyBorder="1" applyAlignment="1">
      <alignment horizontal="center"/>
    </xf>
    <xf numFmtId="0" fontId="0" fillId="0" borderId="30" xfId="0" applyBorder="1"/>
    <xf numFmtId="0" fontId="0" fillId="0" borderId="31" xfId="0" applyBorder="1"/>
    <xf numFmtId="0" fontId="0" fillId="0" borderId="32" xfId="0" applyBorder="1" applyAlignment="1">
      <alignment horizontal="center"/>
    </xf>
    <xf numFmtId="0" fontId="0" fillId="0" borderId="33" xfId="0" applyBorder="1"/>
    <xf numFmtId="0" fontId="0" fillId="0" borderId="34" xfId="0" applyBorder="1"/>
    <xf numFmtId="0" fontId="0" fillId="0" borderId="35" xfId="0" applyBorder="1" applyAlignment="1">
      <alignment horizontal="center"/>
    </xf>
    <xf numFmtId="0" fontId="0" fillId="0" borderId="36" xfId="0" applyBorder="1"/>
    <xf numFmtId="0" fontId="1" fillId="0" borderId="0" xfId="0" applyFont="1" applyAlignment="1">
      <alignment horizontal="center"/>
    </xf>
    <xf numFmtId="0" fontId="0" fillId="0" borderId="0" xfId="0" applyAlignment="1">
      <alignment horizontal="center"/>
    </xf>
    <xf numFmtId="0" fontId="1" fillId="0" borderId="0" xfId="0" applyFont="1" applyBorder="1"/>
    <xf numFmtId="166" fontId="5" fillId="0" borderId="0" xfId="0" applyNumberFormat="1" applyFont="1"/>
    <xf numFmtId="166" fontId="5" fillId="0" borderId="0" xfId="0" applyNumberFormat="1" applyFont="1" applyAlignment="1">
      <alignment horizontal="centerContinuous"/>
    </xf>
    <xf numFmtId="166" fontId="5" fillId="0" borderId="37" xfId="0" applyNumberFormat="1" applyFont="1" applyBorder="1" applyAlignment="1">
      <alignment horizontal="center"/>
    </xf>
    <xf numFmtId="166" fontId="5" fillId="0" borderId="0" xfId="0" applyNumberFormat="1" applyFont="1" applyBorder="1" applyAlignment="1">
      <alignment horizontal="center"/>
    </xf>
    <xf numFmtId="0" fontId="5" fillId="0" borderId="0" xfId="0" applyFont="1"/>
    <xf numFmtId="166" fontId="5" fillId="0" borderId="38" xfId="0" applyNumberFormat="1" applyFont="1" applyBorder="1" applyAlignment="1">
      <alignment horizontal="center"/>
    </xf>
    <xf numFmtId="166" fontId="5" fillId="0" borderId="17" xfId="0" applyNumberFormat="1" applyFont="1" applyBorder="1" applyAlignment="1">
      <alignment horizontal="center"/>
    </xf>
    <xf numFmtId="166" fontId="5" fillId="0" borderId="17" xfId="0" applyNumberFormat="1" applyFont="1" applyBorder="1"/>
    <xf numFmtId="167" fontId="1" fillId="0" borderId="0" xfId="0" applyNumberFormat="1" applyFont="1"/>
    <xf numFmtId="166" fontId="5" fillId="0" borderId="37" xfId="0" applyNumberFormat="1" applyFont="1" applyBorder="1"/>
    <xf numFmtId="166" fontId="5" fillId="7" borderId="0" xfId="0" applyNumberFormat="1" applyFont="1" applyFill="1" applyBorder="1" applyAlignment="1">
      <alignment horizontal="right"/>
    </xf>
    <xf numFmtId="1" fontId="6" fillId="0" borderId="0" xfId="0" applyNumberFormat="1" applyFont="1" applyBorder="1"/>
    <xf numFmtId="166" fontId="5" fillId="7" borderId="37" xfId="0" applyNumberFormat="1" applyFont="1" applyFill="1" applyBorder="1" applyAlignment="1">
      <alignment horizontal="right"/>
    </xf>
    <xf numFmtId="1" fontId="7" fillId="7" borderId="0" xfId="0" applyNumberFormat="1" applyFont="1" applyFill="1"/>
    <xf numFmtId="1" fontId="0" fillId="7" borderId="0" xfId="0" applyNumberFormat="1" applyFill="1"/>
    <xf numFmtId="166" fontId="5" fillId="8" borderId="37" xfId="0" applyNumberFormat="1" applyFont="1" applyFill="1" applyBorder="1"/>
    <xf numFmtId="1" fontId="7" fillId="8" borderId="0" xfId="0" applyNumberFormat="1" applyFont="1" applyFill="1"/>
    <xf numFmtId="1" fontId="0" fillId="8" borderId="0" xfId="0" applyNumberFormat="1" applyFill="1"/>
    <xf numFmtId="166" fontId="5" fillId="7" borderId="37" xfId="0" applyNumberFormat="1" applyFont="1" applyFill="1" applyBorder="1"/>
    <xf numFmtId="1" fontId="0" fillId="0" borderId="0" xfId="0" applyNumberFormat="1"/>
    <xf numFmtId="1" fontId="7" fillId="0" borderId="0" xfId="0" applyNumberFormat="1" applyFont="1"/>
    <xf numFmtId="166" fontId="5" fillId="0" borderId="0" xfId="0" quotePrefix="1" applyNumberFormat="1" applyFont="1" applyAlignment="1">
      <alignment horizontal="right"/>
    </xf>
    <xf numFmtId="0" fontId="8" fillId="0" borderId="0" xfId="0" applyFont="1"/>
    <xf numFmtId="166" fontId="5" fillId="0" borderId="0" xfId="0" quotePrefix="1" applyNumberFormat="1" applyFont="1"/>
    <xf numFmtId="0" fontId="0" fillId="0" borderId="39" xfId="0" applyBorder="1"/>
    <xf numFmtId="0" fontId="0" fillId="0" borderId="40" xfId="0" applyBorder="1"/>
    <xf numFmtId="166" fontId="0" fillId="0" borderId="0" xfId="0" applyNumberFormat="1"/>
    <xf numFmtId="0" fontId="1" fillId="0" borderId="0" xfId="0" applyFont="1" applyAlignment="1">
      <alignment horizontal="center" wrapText="1"/>
    </xf>
    <xf numFmtId="0" fontId="1" fillId="0" borderId="29" xfId="0" applyFont="1" applyBorder="1" applyAlignment="1">
      <alignment horizontal="center"/>
    </xf>
    <xf numFmtId="0" fontId="1" fillId="0" borderId="32" xfId="0" applyFont="1" applyBorder="1" applyAlignment="1">
      <alignment horizontal="center"/>
    </xf>
    <xf numFmtId="0" fontId="1" fillId="0" borderId="35" xfId="0" applyFont="1" applyBorder="1" applyAlignment="1">
      <alignment horizontal="center"/>
    </xf>
    <xf numFmtId="0" fontId="0" fillId="0" borderId="41" xfId="0" applyBorder="1"/>
    <xf numFmtId="0" fontId="2" fillId="0" borderId="21" xfId="0" applyFont="1" applyBorder="1" applyAlignment="1"/>
    <xf numFmtId="0" fontId="2" fillId="0" borderId="26" xfId="0" applyFont="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37" fontId="6" fillId="2" borderId="33" xfId="0" applyNumberFormat="1" applyFont="1" applyFill="1" applyBorder="1"/>
    <xf numFmtId="40" fontId="6" fillId="2" borderId="33" xfId="0" applyNumberFormat="1" applyFont="1" applyFill="1" applyBorder="1"/>
    <xf numFmtId="0" fontId="0" fillId="9" borderId="30" xfId="0" applyFill="1" applyBorder="1"/>
    <xf numFmtId="0" fontId="0" fillId="9" borderId="42" xfId="0" applyFill="1" applyBorder="1"/>
    <xf numFmtId="0" fontId="0" fillId="9" borderId="31" xfId="0" applyFill="1" applyBorder="1"/>
    <xf numFmtId="0" fontId="0" fillId="9" borderId="34" xfId="0" applyFill="1" applyBorder="1"/>
    <xf numFmtId="0" fontId="0" fillId="9" borderId="43" xfId="0" applyFill="1" applyBorder="1"/>
    <xf numFmtId="0" fontId="0" fillId="9" borderId="33" xfId="0" applyFill="1" applyBorder="1"/>
    <xf numFmtId="167" fontId="0" fillId="2" borderId="39" xfId="0" applyNumberFormat="1" applyFill="1" applyBorder="1"/>
    <xf numFmtId="37" fontId="0" fillId="2" borderId="39" xfId="0" applyNumberFormat="1" applyFill="1" applyBorder="1"/>
    <xf numFmtId="39" fontId="0" fillId="2" borderId="41" xfId="0" applyNumberFormat="1" applyFill="1" applyBorder="1"/>
    <xf numFmtId="37" fontId="0" fillId="9" borderId="44" xfId="0" applyNumberFormat="1" applyFill="1" applyBorder="1"/>
    <xf numFmtId="37" fontId="0" fillId="9" borderId="34" xfId="0" applyNumberFormat="1" applyFill="1" applyBorder="1"/>
    <xf numFmtId="164" fontId="0" fillId="0" borderId="0" xfId="0" applyNumberFormat="1"/>
    <xf numFmtId="0" fontId="2" fillId="0" borderId="30" xfId="0" applyFont="1" applyBorder="1" applyAlignment="1">
      <alignment horizontal="center"/>
    </xf>
    <xf numFmtId="37" fontId="0" fillId="2" borderId="33" xfId="0" applyNumberFormat="1" applyFill="1" applyBorder="1"/>
    <xf numFmtId="164" fontId="0" fillId="2" borderId="33" xfId="0" applyNumberFormat="1" applyFill="1" applyBorder="1"/>
    <xf numFmtId="40" fontId="0" fillId="2" borderId="33" xfId="0" applyNumberFormat="1" applyFill="1" applyBorder="1"/>
    <xf numFmtId="37" fontId="0" fillId="2" borderId="29" xfId="0" applyNumberFormat="1" applyFill="1" applyBorder="1"/>
    <xf numFmtId="37" fontId="0" fillId="2" borderId="31" xfId="0" applyNumberFormat="1" applyFill="1" applyBorder="1"/>
    <xf numFmtId="37" fontId="0" fillId="2" borderId="45" xfId="0" applyNumberFormat="1" applyFill="1" applyBorder="1"/>
    <xf numFmtId="0" fontId="3" fillId="0" borderId="16" xfId="0" applyFont="1" applyBorder="1"/>
    <xf numFmtId="37" fontId="0" fillId="2" borderId="7" xfId="0" applyNumberFormat="1" applyFill="1" applyBorder="1"/>
    <xf numFmtId="0" fontId="0" fillId="4" borderId="18" xfId="0" applyFill="1" applyBorder="1" applyProtection="1">
      <protection locked="0"/>
    </xf>
    <xf numFmtId="0" fontId="0" fillId="4" borderId="19" xfId="0" applyFill="1" applyBorder="1" applyProtection="1">
      <protection locked="0"/>
    </xf>
    <xf numFmtId="0" fontId="0" fillId="0" borderId="0" xfId="0" applyFill="1" applyBorder="1"/>
    <xf numFmtId="0" fontId="2" fillId="2" borderId="45" xfId="0" applyFont="1" applyFill="1" applyBorder="1"/>
    <xf numFmtId="0" fontId="2" fillId="2" borderId="44" xfId="0" applyFont="1" applyFill="1" applyBorder="1"/>
    <xf numFmtId="0" fontId="0" fillId="10" borderId="14" xfId="0" applyFill="1" applyBorder="1"/>
    <xf numFmtId="0" fontId="0" fillId="10" borderId="44" xfId="0" applyFill="1" applyBorder="1"/>
    <xf numFmtId="0" fontId="0" fillId="4" borderId="46" xfId="0" applyFill="1" applyBorder="1"/>
    <xf numFmtId="0" fontId="3" fillId="4" borderId="6" xfId="0" applyFont="1" applyFill="1" applyBorder="1" applyProtection="1">
      <protection locked="0"/>
    </xf>
    <xf numFmtId="0" fontId="0" fillId="4" borderId="10" xfId="0" applyFill="1" applyBorder="1" applyAlignment="1" applyProtection="1">
      <alignment horizontal="center"/>
      <protection locked="0"/>
    </xf>
    <xf numFmtId="14" fontId="3" fillId="4" borderId="9" xfId="0" applyNumberFormat="1" applyFont="1" applyFill="1" applyBorder="1" applyAlignment="1" applyProtection="1">
      <alignment horizontal="center"/>
      <protection locked="0"/>
    </xf>
    <xf numFmtId="164" fontId="0" fillId="4" borderId="6" xfId="0" applyNumberFormat="1" applyFill="1" applyBorder="1" applyProtection="1">
      <protection locked="0"/>
    </xf>
    <xf numFmtId="37" fontId="0" fillId="4" borderId="8" xfId="0" applyNumberFormat="1" applyFill="1" applyBorder="1" applyProtection="1">
      <protection locked="0"/>
    </xf>
    <xf numFmtId="37" fontId="6" fillId="4" borderId="33" xfId="0" applyNumberFormat="1" applyFont="1" applyFill="1" applyBorder="1" applyProtection="1">
      <protection locked="0"/>
    </xf>
    <xf numFmtId="167" fontId="6" fillId="4" borderId="33" xfId="0" applyNumberFormat="1" applyFont="1" applyFill="1" applyBorder="1" applyProtection="1">
      <protection locked="0"/>
    </xf>
    <xf numFmtId="167" fontId="6" fillId="5" borderId="33" xfId="0" applyNumberFormat="1" applyFont="1" applyFill="1" applyBorder="1" applyProtection="1">
      <protection locked="0"/>
    </xf>
    <xf numFmtId="0" fontId="6" fillId="5" borderId="34" xfId="0" applyFont="1" applyFill="1" applyBorder="1" applyProtection="1">
      <protection locked="0"/>
    </xf>
    <xf numFmtId="37" fontId="6" fillId="6" borderId="32" xfId="0" applyNumberFormat="1" applyFont="1" applyFill="1" applyBorder="1" applyProtection="1">
      <protection locked="0"/>
    </xf>
    <xf numFmtId="37" fontId="6" fillId="6" borderId="34" xfId="0" applyNumberFormat="1" applyFont="1" applyFill="1" applyBorder="1" applyProtection="1">
      <protection locked="0"/>
    </xf>
    <xf numFmtId="0" fontId="2" fillId="0" borderId="0" xfId="0" applyFont="1" applyAlignment="1">
      <alignment horizontal="center" wrapText="1"/>
    </xf>
    <xf numFmtId="37" fontId="0" fillId="11" borderId="8" xfId="0" applyNumberFormat="1" applyFill="1" applyBorder="1" applyProtection="1">
      <protection locked="0"/>
    </xf>
    <xf numFmtId="164" fontId="0" fillId="11" borderId="8" xfId="0" applyNumberFormat="1" applyFill="1" applyBorder="1" applyProtection="1">
      <protection locked="0"/>
    </xf>
    <xf numFmtId="37" fontId="0" fillId="11" borderId="10" xfId="0" applyNumberFormat="1" applyFill="1" applyBorder="1" applyProtection="1">
      <protection locked="0"/>
    </xf>
    <xf numFmtId="164" fontId="0" fillId="2" borderId="8" xfId="0" applyNumberFormat="1" applyFill="1" applyBorder="1"/>
    <xf numFmtId="164" fontId="0" fillId="12" borderId="8" xfId="0" applyNumberFormat="1" applyFill="1" applyBorder="1" applyProtection="1">
      <protection locked="0"/>
    </xf>
    <xf numFmtId="164" fontId="0" fillId="12" borderId="10" xfId="0" applyNumberFormat="1" applyFill="1" applyBorder="1" applyProtection="1">
      <protection locked="0"/>
    </xf>
    <xf numFmtId="39" fontId="0" fillId="11" borderId="10" xfId="0" applyNumberFormat="1" applyFill="1" applyBorder="1" applyProtection="1">
      <protection locked="0"/>
    </xf>
    <xf numFmtId="164" fontId="0" fillId="2" borderId="3" xfId="0" applyNumberFormat="1" applyFill="1" applyBorder="1"/>
    <xf numFmtId="0" fontId="9" fillId="0" borderId="2" xfId="0" applyFont="1" applyBorder="1" applyAlignment="1">
      <alignment horizontal="center"/>
    </xf>
    <xf numFmtId="0" fontId="9" fillId="0" borderId="0" xfId="0" applyFont="1" applyBorder="1" applyAlignment="1">
      <alignment horizontal="center"/>
    </xf>
    <xf numFmtId="0" fontId="9" fillId="0" borderId="0" xfId="0" applyFont="1"/>
    <xf numFmtId="0" fontId="3" fillId="0" borderId="0" xfId="0" applyFont="1" applyFill="1" applyBorder="1"/>
    <xf numFmtId="167" fontId="3" fillId="0" borderId="0" xfId="0" applyNumberFormat="1" applyFont="1" applyFill="1" applyBorder="1" applyProtection="1">
      <protection locked="0"/>
    </xf>
    <xf numFmtId="167" fontId="0" fillId="0" borderId="0" xfId="0" applyNumberFormat="1" applyFill="1" applyBorder="1" applyProtection="1">
      <protection locked="0"/>
    </xf>
    <xf numFmtId="167" fontId="0" fillId="0" borderId="0" xfId="0" applyNumberFormat="1" applyFill="1" applyBorder="1"/>
    <xf numFmtId="37" fontId="6" fillId="11" borderId="30" xfId="0" applyNumberFormat="1" applyFont="1" applyFill="1" applyBorder="1" applyProtection="1">
      <protection locked="0"/>
    </xf>
    <xf numFmtId="167" fontId="6" fillId="11" borderId="30" xfId="0" applyNumberFormat="1" applyFont="1" applyFill="1" applyBorder="1" applyProtection="1">
      <protection locked="0"/>
    </xf>
    <xf numFmtId="37" fontId="6" fillId="13" borderId="40" xfId="0" applyNumberFormat="1" applyFont="1" applyFill="1" applyBorder="1"/>
    <xf numFmtId="40" fontId="6" fillId="13" borderId="40" xfId="0" applyNumberFormat="1" applyFont="1" applyFill="1" applyBorder="1"/>
    <xf numFmtId="0" fontId="6" fillId="12" borderId="31" xfId="0" applyFont="1" applyFill="1" applyBorder="1" applyProtection="1">
      <protection locked="0"/>
    </xf>
    <xf numFmtId="37" fontId="6" fillId="14" borderId="29" xfId="0" applyNumberFormat="1" applyFont="1" applyFill="1" applyBorder="1" applyProtection="1">
      <protection locked="0"/>
    </xf>
    <xf numFmtId="37" fontId="6" fillId="14" borderId="31" xfId="0" applyNumberFormat="1" applyFont="1" applyFill="1" applyBorder="1" applyProtection="1">
      <protection locked="0"/>
    </xf>
    <xf numFmtId="37" fontId="6" fillId="11" borderId="33" xfId="0" applyNumberFormat="1" applyFont="1" applyFill="1" applyBorder="1" applyProtection="1">
      <protection locked="0"/>
    </xf>
    <xf numFmtId="167" fontId="6" fillId="11" borderId="33" xfId="0" applyNumberFormat="1" applyFont="1" applyFill="1" applyBorder="1" applyProtection="1">
      <protection locked="0"/>
    </xf>
    <xf numFmtId="37" fontId="6" fillId="13" borderId="33" xfId="0" applyNumberFormat="1" applyFont="1" applyFill="1" applyBorder="1"/>
    <xf numFmtId="40" fontId="6" fillId="13" borderId="33" xfId="0" applyNumberFormat="1" applyFont="1" applyFill="1" applyBorder="1"/>
    <xf numFmtId="167" fontId="6" fillId="12" borderId="33" xfId="0" applyNumberFormat="1" applyFont="1" applyFill="1" applyBorder="1" applyProtection="1">
      <protection locked="0"/>
    </xf>
    <xf numFmtId="0" fontId="6" fillId="12" borderId="34" xfId="0" applyFont="1" applyFill="1" applyBorder="1" applyProtection="1">
      <protection locked="0"/>
    </xf>
    <xf numFmtId="37" fontId="6" fillId="14" borderId="32" xfId="0" applyNumberFormat="1" applyFont="1" applyFill="1" applyBorder="1" applyProtection="1">
      <protection locked="0"/>
    </xf>
    <xf numFmtId="37" fontId="6" fillId="14" borderId="34" xfId="0" applyNumberFormat="1" applyFont="1" applyFill="1" applyBorder="1" applyProtection="1">
      <protection locked="0"/>
    </xf>
    <xf numFmtId="0" fontId="1" fillId="15" borderId="29" xfId="0" applyFont="1" applyFill="1" applyBorder="1" applyAlignment="1">
      <alignment horizontal="center"/>
    </xf>
    <xf numFmtId="0" fontId="1" fillId="15" borderId="32" xfId="0" applyFont="1" applyFill="1" applyBorder="1" applyAlignment="1">
      <alignment horizontal="center"/>
    </xf>
    <xf numFmtId="0" fontId="9" fillId="0" borderId="27" xfId="0" applyFont="1" applyBorder="1" applyAlignment="1">
      <alignment horizontal="center" wrapText="1"/>
    </xf>
    <xf numFmtId="0" fontId="9" fillId="0" borderId="26" xfId="0" applyFont="1" applyBorder="1" applyAlignment="1">
      <alignment horizontal="center" wrapText="1"/>
    </xf>
    <xf numFmtId="0" fontId="9" fillId="0" borderId="28" xfId="0" applyFont="1" applyBorder="1" applyAlignment="1">
      <alignment horizontal="center" wrapText="1"/>
    </xf>
    <xf numFmtId="0" fontId="9" fillId="0" borderId="20" xfId="0" applyFont="1" applyBorder="1" applyAlignment="1">
      <alignment horizontal="centerContinuous"/>
    </xf>
    <xf numFmtId="0" fontId="9" fillId="0" borderId="23" xfId="0" applyFont="1" applyBorder="1"/>
    <xf numFmtId="0" fontId="9" fillId="0" borderId="21" xfId="0" applyFont="1" applyBorder="1"/>
    <xf numFmtId="0" fontId="9" fillId="0" borderId="24" xfId="0" applyFont="1" applyBorder="1"/>
    <xf numFmtId="0" fontId="10" fillId="0" borderId="0" xfId="0" applyFont="1"/>
    <xf numFmtId="0" fontId="4" fillId="0" borderId="0" xfId="0" applyFont="1"/>
    <xf numFmtId="0" fontId="11" fillId="0" borderId="14" xfId="0" applyFont="1" applyBorder="1" applyAlignment="1">
      <alignment horizontal="right"/>
    </xf>
    <xf numFmtId="0" fontId="11" fillId="0" borderId="14" xfId="0" applyFont="1" applyBorder="1"/>
    <xf numFmtId="0" fontId="11" fillId="0" borderId="12" xfId="0" applyFont="1" applyBorder="1"/>
    <xf numFmtId="0" fontId="11" fillId="0" borderId="47" xfId="0" applyFont="1" applyBorder="1"/>
    <xf numFmtId="0" fontId="11" fillId="0" borderId="15" xfId="0" applyFont="1" applyBorder="1"/>
    <xf numFmtId="0" fontId="11" fillId="0" borderId="48" xfId="0" applyFont="1" applyBorder="1"/>
    <xf numFmtId="0" fontId="9" fillId="4" borderId="45" xfId="0" applyFont="1" applyFill="1" applyBorder="1"/>
    <xf numFmtId="0" fontId="0" fillId="14" borderId="8" xfId="0" applyFill="1" applyBorder="1" applyProtection="1">
      <protection locked="0"/>
    </xf>
    <xf numFmtId="0" fontId="0" fillId="14" borderId="10" xfId="0" applyFill="1" applyBorder="1" applyProtection="1">
      <protection locked="0"/>
    </xf>
    <xf numFmtId="0" fontId="12" fillId="0" borderId="0" xfId="0" applyFont="1"/>
    <xf numFmtId="0" fontId="13" fillId="0" borderId="0" xfId="0" applyFont="1"/>
    <xf numFmtId="0" fontId="14" fillId="0" borderId="0" xfId="0" applyFont="1"/>
    <xf numFmtId="0" fontId="7" fillId="0" borderId="0" xfId="0" applyFont="1"/>
    <xf numFmtId="0" fontId="1" fillId="15" borderId="8" xfId="0" applyFont="1" applyFill="1" applyBorder="1" applyAlignment="1">
      <alignment horizontal="center"/>
    </xf>
    <xf numFmtId="0" fontId="1" fillId="15" borderId="10" xfId="0" applyFont="1" applyFill="1" applyBorder="1" applyAlignment="1">
      <alignment horizontal="center"/>
    </xf>
    <xf numFmtId="167" fontId="0" fillId="11" borderId="8" xfId="0" applyNumberFormat="1" applyFill="1" applyBorder="1" applyProtection="1">
      <protection locked="0"/>
    </xf>
    <xf numFmtId="167" fontId="0" fillId="11" borderId="10" xfId="0" applyNumberFormat="1" applyFill="1" applyBorder="1" applyProtection="1">
      <protection locked="0"/>
    </xf>
    <xf numFmtId="167" fontId="0" fillId="4" borderId="10" xfId="0" applyNumberFormat="1" applyFill="1" applyBorder="1" applyProtection="1">
      <protection locked="0"/>
    </xf>
    <xf numFmtId="167" fontId="0" fillId="2" borderId="9" xfId="0" applyNumberFormat="1" applyFill="1" applyBorder="1"/>
    <xf numFmtId="0" fontId="10" fillId="0" borderId="0" xfId="0" applyFont="1" applyAlignment="1">
      <alignment horizontal="right"/>
    </xf>
    <xf numFmtId="49" fontId="3" fillId="16" borderId="49" xfId="0" applyNumberFormat="1" applyFont="1" applyFill="1" applyBorder="1"/>
    <xf numFmtId="0" fontId="9" fillId="0" borderId="0" xfId="0" applyFont="1" applyAlignment="1">
      <alignment horizontal="left"/>
    </xf>
    <xf numFmtId="37" fontId="6" fillId="12" borderId="32" xfId="0" applyNumberFormat="1" applyFont="1" applyFill="1" applyBorder="1" applyAlignment="1" applyProtection="1">
      <alignment horizontal="center"/>
      <protection locked="0"/>
    </xf>
    <xf numFmtId="37" fontId="6" fillId="5" borderId="32" xfId="0" applyNumberFormat="1" applyFont="1" applyFill="1" applyBorder="1" applyAlignment="1" applyProtection="1">
      <alignment horizontal="center"/>
      <protection locked="0"/>
    </xf>
    <xf numFmtId="0" fontId="0" fillId="9" borderId="32" xfId="0" applyFill="1" applyBorder="1" applyAlignment="1">
      <alignment horizontal="center"/>
    </xf>
    <xf numFmtId="0" fontId="9" fillId="0" borderId="0" xfId="0" applyFont="1" applyAlignment="1">
      <alignment horizontal="centerContinuous"/>
    </xf>
    <xf numFmtId="0" fontId="2" fillId="0" borderId="0" xfId="0" applyFont="1" applyAlignment="1">
      <alignment horizontal="center"/>
    </xf>
    <xf numFmtId="0" fontId="10" fillId="0" borderId="0" xfId="0" applyFont="1" applyAlignment="1">
      <alignment horizontal="centerContinuous"/>
    </xf>
    <xf numFmtId="0" fontId="4" fillId="0" borderId="0" xfId="0" applyFont="1" applyAlignment="1">
      <alignment horizontal="centerContinuous"/>
    </xf>
    <xf numFmtId="0" fontId="3" fillId="2" borderId="6" xfId="0" applyFont="1" applyFill="1" applyBorder="1" applyAlignment="1">
      <alignment horizontal="center"/>
    </xf>
    <xf numFmtId="37" fontId="6" fillId="12" borderId="50" xfId="0" applyNumberFormat="1" applyFont="1" applyFill="1" applyBorder="1" applyAlignment="1" applyProtection="1">
      <alignment horizontal="center"/>
      <protection locked="0"/>
    </xf>
    <xf numFmtId="37" fontId="6" fillId="5" borderId="35" xfId="0" applyNumberFormat="1" applyFont="1" applyFill="1" applyBorder="1" applyAlignment="1" applyProtection="1">
      <alignment horizontal="center"/>
      <protection locked="0"/>
    </xf>
    <xf numFmtId="167" fontId="6" fillId="12" borderId="30" xfId="0" applyNumberFormat="1" applyFont="1" applyFill="1" applyBorder="1" applyProtection="1">
      <protection locked="0"/>
    </xf>
    <xf numFmtId="0" fontId="6" fillId="0" borderId="0" xfId="0" applyFont="1"/>
    <xf numFmtId="0" fontId="9" fillId="0" borderId="0" xfId="0" applyFont="1" applyAlignment="1">
      <alignment horizontal="centerContinuous" vertical="center"/>
    </xf>
    <xf numFmtId="0" fontId="0" fillId="0" borderId="0" xfId="0" applyAlignment="1">
      <alignment horizontal="centerContinuous" vertical="center"/>
    </xf>
    <xf numFmtId="39" fontId="6" fillId="11" borderId="30" xfId="0" applyNumberFormat="1" applyFont="1" applyFill="1" applyBorder="1" applyProtection="1">
      <protection locked="0"/>
    </xf>
    <xf numFmtId="39" fontId="6" fillId="11" borderId="33" xfId="0" applyNumberFormat="1" applyFont="1" applyFill="1" applyBorder="1" applyProtection="1">
      <protection locked="0"/>
    </xf>
    <xf numFmtId="39" fontId="6" fillId="4" borderId="33" xfId="0" applyNumberFormat="1" applyFont="1" applyFill="1" applyBorder="1" applyProtection="1">
      <protection locked="0"/>
    </xf>
    <xf numFmtId="0" fontId="16" fillId="0" borderId="0" xfId="0" applyFont="1"/>
    <xf numFmtId="164" fontId="0" fillId="11" borderId="10" xfId="0" applyNumberFormat="1" applyFill="1" applyBorder="1" applyProtection="1">
      <protection locked="0"/>
    </xf>
    <xf numFmtId="39" fontId="0" fillId="11" borderId="8" xfId="0" applyNumberFormat="1" applyFill="1" applyBorder="1" applyProtection="1">
      <protection locked="0"/>
    </xf>
    <xf numFmtId="167" fontId="0" fillId="2" borderId="8" xfId="0" applyNumberFormat="1" applyFill="1" applyBorder="1"/>
    <xf numFmtId="0" fontId="0" fillId="0" borderId="0" xfId="0" applyFill="1" applyAlignment="1">
      <alignment horizontal="centerContinuous"/>
    </xf>
    <xf numFmtId="168" fontId="0" fillId="17" borderId="36" xfId="0" applyNumberFormat="1" applyFill="1" applyBorder="1"/>
    <xf numFmtId="0" fontId="17" fillId="0" borderId="24" xfId="0" applyFont="1" applyBorder="1"/>
    <xf numFmtId="0" fontId="0" fillId="18" borderId="36" xfId="0" applyFill="1" applyBorder="1"/>
    <xf numFmtId="0" fontId="0" fillId="18" borderId="35" xfId="0" applyFill="1" applyBorder="1" applyAlignment="1">
      <alignment horizontal="center"/>
    </xf>
    <xf numFmtId="37" fontId="0" fillId="10" borderId="8" xfId="0" applyNumberFormat="1" applyFill="1" applyBorder="1" applyProtection="1"/>
    <xf numFmtId="37" fontId="0" fillId="10" borderId="10" xfId="0" applyNumberFormat="1" applyFill="1" applyBorder="1" applyProtection="1"/>
    <xf numFmtId="40" fontId="0" fillId="10" borderId="9" xfId="0" applyNumberFormat="1" applyFill="1" applyBorder="1" applyProtection="1"/>
    <xf numFmtId="37" fontId="0" fillId="10" borderId="9" xfId="0" applyNumberFormat="1" applyFill="1" applyBorder="1" applyProtection="1"/>
    <xf numFmtId="0" fontId="10" fillId="0" borderId="2" xfId="0" applyFont="1" applyBorder="1" applyAlignment="1">
      <alignment horizontal="center"/>
    </xf>
    <xf numFmtId="0" fontId="10" fillId="0" borderId="0" xfId="0" applyFont="1" applyAlignment="1">
      <alignment horizontal="centerContinuous" vertical="center"/>
    </xf>
    <xf numFmtId="0" fontId="0" fillId="0" borderId="0" xfId="0" applyAlignment="1">
      <alignment horizontal="left" indent="1"/>
    </xf>
    <xf numFmtId="37" fontId="0" fillId="0" borderId="51" xfId="0" applyNumberFormat="1" applyFill="1" applyBorder="1"/>
    <xf numFmtId="37" fontId="0" fillId="2" borderId="8" xfId="0" applyNumberFormat="1" applyFill="1" applyBorder="1" applyProtection="1"/>
    <xf numFmtId="0" fontId="18" fillId="0" borderId="0" xfId="0" applyFont="1" applyFill="1"/>
    <xf numFmtId="0" fontId="20" fillId="0" borderId="0" xfId="0" applyFont="1" applyFill="1"/>
    <xf numFmtId="0" fontId="18" fillId="0" borderId="0" xfId="0" applyFont="1" applyFill="1" applyAlignment="1">
      <alignment horizontal="right"/>
    </xf>
    <xf numFmtId="0" fontId="21" fillId="0" borderId="0" xfId="0" applyFont="1" applyFill="1"/>
    <xf numFmtId="49" fontId="23" fillId="0" borderId="0" xfId="0" applyNumberFormat="1" applyFont="1" applyFill="1" applyBorder="1" applyAlignment="1" applyProtection="1">
      <alignment horizontal="center"/>
      <protection locked="0"/>
    </xf>
    <xf numFmtId="0" fontId="24" fillId="0" borderId="0" xfId="0" applyFont="1" applyFill="1"/>
    <xf numFmtId="0" fontId="0" fillId="0" borderId="0" xfId="0" applyBorder="1" applyAlignment="1"/>
    <xf numFmtId="0" fontId="0" fillId="0" borderId="52" xfId="0" applyBorder="1"/>
    <xf numFmtId="0" fontId="6" fillId="0" borderId="2" xfId="0" applyFont="1" applyBorder="1"/>
    <xf numFmtId="0" fontId="6" fillId="0" borderId="3" xfId="0" applyFont="1" applyBorder="1"/>
    <xf numFmtId="0" fontId="0" fillId="0" borderId="0" xfId="0" applyFill="1"/>
    <xf numFmtId="37" fontId="0" fillId="19" borderId="53" xfId="0" applyNumberFormat="1" applyFill="1" applyBorder="1"/>
    <xf numFmtId="37" fontId="0" fillId="19" borderId="39" xfId="0" applyNumberFormat="1" applyFill="1" applyBorder="1"/>
    <xf numFmtId="0" fontId="6" fillId="0" borderId="9" xfId="0" applyFont="1" applyBorder="1" applyAlignment="1">
      <alignment horizontal="center"/>
    </xf>
    <xf numFmtId="0" fontId="1" fillId="0" borderId="45" xfId="0" applyFont="1" applyBorder="1"/>
    <xf numFmtId="0" fontId="1" fillId="0" borderId="14" xfId="0" applyFont="1" applyBorder="1"/>
    <xf numFmtId="0" fontId="0" fillId="0" borderId="44" xfId="0" applyBorder="1"/>
    <xf numFmtId="0" fontId="1" fillId="0" borderId="54" xfId="0" applyFont="1" applyBorder="1"/>
    <xf numFmtId="0" fontId="1" fillId="0" borderId="16" xfId="0" applyFont="1" applyBorder="1"/>
    <xf numFmtId="0" fontId="0" fillId="0" borderId="55" xfId="0" applyBorder="1"/>
    <xf numFmtId="0" fontId="1" fillId="0" borderId="56" xfId="0" applyFont="1" applyBorder="1"/>
    <xf numFmtId="0" fontId="1" fillId="0" borderId="17" xfId="0" applyFont="1" applyBorder="1"/>
    <xf numFmtId="0" fontId="0" fillId="0" borderId="38" xfId="0" applyBorder="1"/>
    <xf numFmtId="0" fontId="0" fillId="0" borderId="17" xfId="0" applyBorder="1" applyAlignment="1">
      <alignment wrapText="1"/>
    </xf>
    <xf numFmtId="0" fontId="0" fillId="0" borderId="17" xfId="0" applyBorder="1" applyAlignment="1"/>
    <xf numFmtId="0" fontId="1" fillId="0" borderId="57" xfId="0" applyFont="1" applyBorder="1"/>
    <xf numFmtId="0" fontId="26" fillId="0" borderId="17" xfId="0" applyFont="1" applyBorder="1"/>
    <xf numFmtId="0" fontId="26" fillId="0" borderId="0" xfId="0" applyFont="1"/>
    <xf numFmtId="0" fontId="3" fillId="0" borderId="0" xfId="0" applyFont="1"/>
    <xf numFmtId="0" fontId="11" fillId="0" borderId="17" xfId="0" applyFont="1" applyBorder="1" applyAlignment="1">
      <alignment horizontal="right"/>
    </xf>
    <xf numFmtId="0" fontId="11" fillId="0" borderId="58" xfId="0" applyFont="1" applyBorder="1"/>
    <xf numFmtId="0" fontId="0" fillId="0" borderId="58" xfId="0" applyBorder="1"/>
    <xf numFmtId="0" fontId="11" fillId="0" borderId="3" xfId="0" applyFont="1" applyBorder="1" applyAlignment="1">
      <alignment horizontal="right"/>
    </xf>
    <xf numFmtId="0" fontId="11" fillId="0" borderId="13" xfId="0" applyFont="1" applyBorder="1"/>
    <xf numFmtId="0" fontId="11" fillId="0" borderId="10" xfId="0" applyFont="1" applyBorder="1" applyAlignment="1">
      <alignment horizontal="right"/>
    </xf>
    <xf numFmtId="167" fontId="0" fillId="0" borderId="8" xfId="0" applyNumberFormat="1" applyFill="1" applyBorder="1" applyProtection="1">
      <protection locked="0"/>
    </xf>
    <xf numFmtId="0" fontId="30" fillId="0" borderId="58" xfId="0" applyFont="1" applyBorder="1" applyAlignment="1">
      <alignment horizontal="right"/>
    </xf>
    <xf numFmtId="0" fontId="19" fillId="0" borderId="0" xfId="0" applyFont="1" applyFill="1" applyAlignment="1">
      <alignment horizontal="center"/>
    </xf>
    <xf numFmtId="0" fontId="9" fillId="0" borderId="2" xfId="0" applyFont="1" applyBorder="1" applyAlignment="1">
      <alignment horizontal="center" wrapText="1"/>
    </xf>
    <xf numFmtId="0" fontId="9" fillId="0" borderId="2" xfId="0" applyFont="1" applyFill="1" applyBorder="1" applyAlignment="1">
      <alignment horizontal="center"/>
    </xf>
    <xf numFmtId="0" fontId="15" fillId="0" borderId="0" xfId="1" applyAlignment="1" applyProtection="1">
      <alignment vertical="center"/>
    </xf>
    <xf numFmtId="0" fontId="2" fillId="10" borderId="45" xfId="0" applyFont="1" applyFill="1" applyBorder="1"/>
    <xf numFmtId="0" fontId="2" fillId="21" borderId="45" xfId="0" applyFont="1" applyFill="1" applyBorder="1"/>
    <xf numFmtId="0" fontId="1" fillId="21" borderId="44" xfId="0" applyFont="1" applyFill="1" applyBorder="1"/>
    <xf numFmtId="0" fontId="0" fillId="0" borderId="59" xfId="0" applyBorder="1"/>
    <xf numFmtId="0" fontId="22" fillId="0" borderId="0" xfId="0" applyFont="1" applyFill="1" applyBorder="1" applyAlignment="1">
      <alignment horizontal="left"/>
    </xf>
    <xf numFmtId="0" fontId="18" fillId="0" borderId="0" xfId="0" applyFont="1" applyFill="1" applyBorder="1" applyAlignment="1">
      <alignment horizontal="right"/>
    </xf>
    <xf numFmtId="0" fontId="0" fillId="0" borderId="0" xfId="0" applyAlignment="1"/>
    <xf numFmtId="0" fontId="0" fillId="0" borderId="0" xfId="0" applyFill="1" applyAlignment="1">
      <alignment horizontal="right"/>
    </xf>
    <xf numFmtId="0" fontId="15" fillId="0" borderId="0" xfId="1" applyAlignment="1" applyProtection="1"/>
    <xf numFmtId="0" fontId="1" fillId="0" borderId="2" xfId="0" applyFont="1" applyBorder="1" applyAlignment="1">
      <alignment horizontal="center"/>
    </xf>
    <xf numFmtId="37" fontId="0" fillId="2" borderId="2" xfId="0" applyNumberFormat="1" applyFill="1" applyBorder="1"/>
    <xf numFmtId="167" fontId="0" fillId="2" borderId="2" xfId="0" applyNumberFormat="1" applyFill="1" applyBorder="1"/>
    <xf numFmtId="0" fontId="0" fillId="3" borderId="2" xfId="0" applyFill="1" applyBorder="1"/>
    <xf numFmtId="167" fontId="0" fillId="2" borderId="10" xfId="0" applyNumberFormat="1" applyFill="1" applyBorder="1"/>
    <xf numFmtId="39" fontId="0" fillId="2" borderId="2" xfId="0" applyNumberFormat="1" applyFill="1" applyBorder="1"/>
    <xf numFmtId="37" fontId="6" fillId="4" borderId="8" xfId="0" applyNumberFormat="1" applyFont="1" applyFill="1" applyBorder="1" applyProtection="1">
      <protection locked="0"/>
    </xf>
    <xf numFmtId="0" fontId="6" fillId="4" borderId="10" xfId="0" applyFont="1" applyFill="1" applyBorder="1" applyAlignment="1" applyProtection="1">
      <alignment horizontal="center"/>
      <protection locked="0"/>
    </xf>
    <xf numFmtId="0" fontId="6" fillId="4" borderId="60" xfId="0" applyFont="1" applyFill="1" applyBorder="1" applyAlignment="1" applyProtection="1">
      <alignment horizontal="center"/>
      <protection locked="0"/>
    </xf>
    <xf numFmtId="0" fontId="6" fillId="4" borderId="11" xfId="0" applyFont="1" applyFill="1" applyBorder="1" applyProtection="1">
      <protection locked="0"/>
    </xf>
    <xf numFmtId="170" fontId="0" fillId="11" borderId="8" xfId="0" applyNumberFormat="1" applyFill="1" applyBorder="1" applyProtection="1">
      <protection locked="0"/>
    </xf>
    <xf numFmtId="170" fontId="0" fillId="11" borderId="10" xfId="0" applyNumberFormat="1" applyFill="1" applyBorder="1" applyProtection="1">
      <protection locked="0"/>
    </xf>
    <xf numFmtId="170" fontId="0" fillId="4" borderId="10" xfId="0" applyNumberFormat="1" applyFill="1" applyBorder="1" applyProtection="1">
      <protection locked="0"/>
    </xf>
    <xf numFmtId="170" fontId="0" fillId="3" borderId="7" xfId="0" applyNumberFormat="1" applyFill="1" applyBorder="1"/>
    <xf numFmtId="170" fontId="0" fillId="2" borderId="2" xfId="0" applyNumberFormat="1" applyFill="1" applyBorder="1"/>
    <xf numFmtId="170" fontId="0" fillId="2" borderId="9" xfId="0" applyNumberFormat="1" applyFill="1" applyBorder="1"/>
    <xf numFmtId="39" fontId="0" fillId="3" borderId="7" xfId="0" applyNumberFormat="1" applyFill="1" applyBorder="1"/>
    <xf numFmtId="170" fontId="0" fillId="20" borderId="1" xfId="0" applyNumberFormat="1" applyFill="1" applyBorder="1" applyProtection="1">
      <protection locked="0"/>
    </xf>
    <xf numFmtId="170" fontId="0" fillId="20" borderId="10" xfId="0" applyNumberFormat="1" applyFill="1" applyBorder="1" applyProtection="1">
      <protection locked="0"/>
    </xf>
    <xf numFmtId="170" fontId="0" fillId="10" borderId="10" xfId="0" applyNumberFormat="1" applyFill="1" applyBorder="1" applyProtection="1">
      <protection locked="0"/>
    </xf>
    <xf numFmtId="170" fontId="0" fillId="3" borderId="2" xfId="0" applyNumberFormat="1" applyFill="1" applyBorder="1"/>
    <xf numFmtId="170" fontId="0" fillId="3" borderId="9" xfId="0" applyNumberFormat="1" applyFill="1" applyBorder="1"/>
    <xf numFmtId="170" fontId="0" fillId="2" borderId="10" xfId="0" applyNumberFormat="1" applyFill="1" applyBorder="1"/>
    <xf numFmtId="170" fontId="0" fillId="11" borderId="1" xfId="0" applyNumberFormat="1" applyFill="1" applyBorder="1" applyProtection="1">
      <protection locked="0"/>
    </xf>
    <xf numFmtId="170" fontId="6" fillId="4" borderId="10" xfId="0" applyNumberFormat="1" applyFont="1" applyFill="1" applyBorder="1" applyProtection="1">
      <protection locked="0"/>
    </xf>
    <xf numFmtId="167" fontId="0" fillId="3" borderId="7" xfId="0" applyNumberFormat="1" applyFill="1" applyBorder="1"/>
    <xf numFmtId="171" fontId="0" fillId="2" borderId="8" xfId="0" applyNumberFormat="1" applyFill="1" applyBorder="1"/>
    <xf numFmtId="39" fontId="0" fillId="9" borderId="30" xfId="0" applyNumberFormat="1" applyFill="1" applyBorder="1"/>
    <xf numFmtId="39" fontId="0" fillId="9" borderId="33" xfId="0" applyNumberFormat="1" applyFill="1" applyBorder="1"/>
    <xf numFmtId="39" fontId="0" fillId="2" borderId="33" xfId="0" applyNumberFormat="1" applyFill="1" applyBorder="1"/>
    <xf numFmtId="39" fontId="0" fillId="2" borderId="39" xfId="0" applyNumberFormat="1" applyFill="1" applyBorder="1"/>
    <xf numFmtId="166" fontId="3" fillId="4" borderId="6" xfId="0" applyNumberFormat="1" applyFont="1" applyFill="1" applyBorder="1" applyProtection="1">
      <protection locked="0"/>
    </xf>
    <xf numFmtId="1" fontId="3" fillId="4" borderId="6" xfId="0" applyNumberFormat="1" applyFont="1" applyFill="1" applyBorder="1" applyAlignment="1" applyProtection="1">
      <alignment horizontal="center"/>
      <protection locked="0"/>
    </xf>
    <xf numFmtId="0" fontId="0" fillId="16" borderId="58" xfId="0" applyFill="1" applyBorder="1" applyAlignment="1">
      <alignment horizontal="center"/>
    </xf>
    <xf numFmtId="170" fontId="0" fillId="2" borderId="8" xfId="0" applyNumberFormat="1" applyFill="1" applyBorder="1"/>
    <xf numFmtId="170" fontId="6" fillId="10" borderId="10" xfId="0" applyNumberFormat="1" applyFont="1" applyFill="1" applyBorder="1" applyProtection="1">
      <protection locked="0"/>
    </xf>
    <xf numFmtId="37" fontId="0" fillId="2" borderId="10" xfId="0" applyNumberFormat="1" applyFill="1" applyBorder="1" applyAlignment="1">
      <alignment horizontal="center"/>
    </xf>
    <xf numFmtId="37" fontId="0" fillId="2" borderId="8" xfId="0" applyNumberFormat="1" applyFill="1" applyBorder="1" applyAlignment="1">
      <alignment horizontal="center"/>
    </xf>
    <xf numFmtId="170" fontId="0" fillId="22" borderId="10" xfId="0" applyNumberFormat="1" applyFill="1" applyBorder="1"/>
    <xf numFmtId="37" fontId="0" fillId="22" borderId="10" xfId="0" applyNumberFormat="1" applyFill="1" applyBorder="1" applyAlignment="1">
      <alignment horizontal="center"/>
    </xf>
    <xf numFmtId="172" fontId="0" fillId="19" borderId="53" xfId="0" applyNumberFormat="1" applyFill="1" applyBorder="1"/>
    <xf numFmtId="172" fontId="0" fillId="19" borderId="33" xfId="0" applyNumberFormat="1" applyFill="1" applyBorder="1"/>
    <xf numFmtId="39" fontId="0" fillId="19" borderId="45" xfId="0" applyNumberFormat="1" applyFill="1" applyBorder="1"/>
    <xf numFmtId="39" fontId="0" fillId="19" borderId="46" xfId="0" applyNumberFormat="1" applyFill="1" applyBorder="1"/>
    <xf numFmtId="37" fontId="0" fillId="2" borderId="61" xfId="0" applyNumberFormat="1" applyFill="1" applyBorder="1"/>
    <xf numFmtId="39" fontId="6" fillId="12" borderId="40" xfId="0" applyNumberFormat="1" applyFont="1" applyFill="1" applyBorder="1" applyProtection="1">
      <protection locked="0"/>
    </xf>
    <xf numFmtId="39" fontId="6" fillId="12" borderId="33" xfId="0" applyNumberFormat="1" applyFont="1" applyFill="1" applyBorder="1" applyProtection="1">
      <protection locked="0"/>
    </xf>
    <xf numFmtId="39" fontId="6" fillId="5" borderId="33" xfId="0" applyNumberFormat="1" applyFont="1" applyFill="1" applyBorder="1" applyProtection="1">
      <protection locked="0"/>
    </xf>
    <xf numFmtId="37" fontId="0" fillId="23" borderId="62" xfId="0" applyNumberFormat="1" applyFill="1" applyBorder="1"/>
    <xf numFmtId="37" fontId="0" fillId="23" borderId="63" xfId="0" applyNumberFormat="1" applyFill="1" applyBorder="1"/>
    <xf numFmtId="37" fontId="0" fillId="23" borderId="64" xfId="0" applyNumberFormat="1" applyFill="1" applyBorder="1"/>
    <xf numFmtId="37" fontId="0" fillId="23" borderId="61" xfId="0" applyNumberFormat="1" applyFill="1" applyBorder="1"/>
    <xf numFmtId="39" fontId="0" fillId="23" borderId="63" xfId="0" applyNumberFormat="1" applyFill="1" applyBorder="1"/>
    <xf numFmtId="39" fontId="0" fillId="23" borderId="44" xfId="0" applyNumberFormat="1" applyFill="1" applyBorder="1"/>
    <xf numFmtId="39" fontId="0" fillId="19" borderId="65" xfId="0" applyNumberFormat="1" applyFill="1" applyBorder="1"/>
    <xf numFmtId="39" fontId="0" fillId="19" borderId="66" xfId="0" applyNumberFormat="1" applyFill="1" applyBorder="1"/>
    <xf numFmtId="39" fontId="0" fillId="23" borderId="10" xfId="0" applyNumberFormat="1" applyFill="1" applyBorder="1"/>
    <xf numFmtId="39" fontId="0" fillId="23" borderId="9" xfId="0" applyNumberFormat="1" applyFill="1" applyBorder="1"/>
    <xf numFmtId="172" fontId="0" fillId="19" borderId="66" xfId="0" applyNumberFormat="1" applyFill="1" applyBorder="1"/>
    <xf numFmtId="172" fontId="0" fillId="19" borderId="67" xfId="0" applyNumberFormat="1" applyFill="1" applyBorder="1"/>
    <xf numFmtId="172" fontId="0" fillId="19" borderId="68" xfId="0" applyNumberFormat="1" applyFill="1" applyBorder="1"/>
    <xf numFmtId="39" fontId="0" fillId="19" borderId="14" xfId="0" applyNumberFormat="1" applyFill="1" applyBorder="1"/>
    <xf numFmtId="39" fontId="0" fillId="23" borderId="2" xfId="0" applyNumberFormat="1" applyFill="1" applyBorder="1"/>
    <xf numFmtId="39" fontId="0" fillId="19" borderId="69" xfId="0" applyNumberFormat="1" applyFill="1" applyBorder="1"/>
    <xf numFmtId="0" fontId="0" fillId="0" borderId="51" xfId="0" applyBorder="1"/>
    <xf numFmtId="164" fontId="0" fillId="8" borderId="59" xfId="0" applyNumberFormat="1" applyFill="1" applyBorder="1" applyProtection="1">
      <protection locked="0"/>
    </xf>
    <xf numFmtId="37" fontId="0" fillId="19" borderId="70" xfId="0" applyNumberFormat="1" applyFill="1" applyBorder="1"/>
    <xf numFmtId="37" fontId="0" fillId="19" borderId="59" xfId="0" applyNumberFormat="1" applyFill="1" applyBorder="1"/>
    <xf numFmtId="37" fontId="0" fillId="19" borderId="71" xfId="0" applyNumberFormat="1" applyFill="1" applyBorder="1"/>
    <xf numFmtId="0" fontId="31" fillId="0" borderId="57" xfId="0" applyFont="1" applyFill="1" applyBorder="1" applyAlignment="1">
      <alignment horizontal="center" vertical="center" wrapText="1"/>
    </xf>
    <xf numFmtId="0" fontId="31" fillId="0" borderId="67" xfId="0" applyFont="1" applyFill="1" applyBorder="1" applyAlignment="1">
      <alignment horizontal="center" vertical="center" wrapText="1"/>
    </xf>
    <xf numFmtId="0" fontId="31" fillId="0" borderId="37" xfId="0" applyFont="1" applyFill="1" applyBorder="1" applyAlignment="1">
      <alignment horizontal="center" vertical="center" wrapText="1"/>
    </xf>
    <xf numFmtId="0" fontId="31" fillId="0" borderId="72" xfId="0" applyFont="1" applyFill="1" applyBorder="1" applyAlignment="1">
      <alignment horizontal="center" vertical="center" wrapText="1"/>
    </xf>
    <xf numFmtId="0" fontId="31" fillId="0" borderId="67" xfId="0" applyFont="1" applyBorder="1" applyAlignment="1">
      <alignment horizontal="center" vertical="center" wrapText="1"/>
    </xf>
    <xf numFmtId="0" fontId="31" fillId="0" borderId="0" xfId="0" applyFont="1" applyFill="1" applyBorder="1" applyAlignment="1">
      <alignment horizontal="center" vertical="center"/>
    </xf>
    <xf numFmtId="0" fontId="31" fillId="0" borderId="67" xfId="0" applyFont="1" applyFill="1" applyBorder="1" applyAlignment="1">
      <alignment horizontal="center" vertical="center"/>
    </xf>
    <xf numFmtId="0" fontId="31" fillId="0" borderId="64" xfId="0" applyFont="1" applyBorder="1" applyAlignment="1">
      <alignment horizontal="center" wrapText="1"/>
    </xf>
    <xf numFmtId="0" fontId="31" fillId="0" borderId="72" xfId="0" applyFont="1" applyBorder="1" applyAlignment="1">
      <alignment horizontal="center" wrapText="1"/>
    </xf>
    <xf numFmtId="0" fontId="31" fillId="0" borderId="67" xfId="0" applyFont="1" applyBorder="1" applyAlignment="1">
      <alignment horizontal="center" wrapText="1"/>
    </xf>
    <xf numFmtId="0" fontId="31" fillId="0" borderId="0" xfId="0" applyFont="1" applyFill="1" applyBorder="1" applyAlignment="1">
      <alignment horizontal="center" vertical="center" wrapText="1"/>
    </xf>
    <xf numFmtId="0" fontId="31" fillId="0" borderId="73" xfId="0" applyFont="1" applyFill="1" applyBorder="1" applyAlignment="1">
      <alignment horizontal="center" vertical="center" wrapText="1"/>
    </xf>
    <xf numFmtId="0" fontId="31" fillId="0" borderId="64" xfId="0" applyFont="1" applyBorder="1" applyAlignment="1">
      <alignment horizontal="center" vertical="center" wrapText="1"/>
    </xf>
    <xf numFmtId="0" fontId="31" fillId="0" borderId="72" xfId="0" applyFont="1" applyBorder="1" applyAlignment="1">
      <alignment horizontal="center" vertical="center" wrapText="1"/>
    </xf>
    <xf numFmtId="0" fontId="16" fillId="0" borderId="74" xfId="0" applyFont="1" applyBorder="1"/>
    <xf numFmtId="0" fontId="31" fillId="0" borderId="75" xfId="0" applyFont="1" applyBorder="1" applyAlignment="1">
      <alignment horizontal="center"/>
    </xf>
    <xf numFmtId="0" fontId="31" fillId="0" borderId="76" xfId="0" applyFont="1" applyBorder="1" applyAlignment="1">
      <alignment horizontal="center"/>
    </xf>
    <xf numFmtId="0" fontId="31" fillId="0" borderId="77" xfId="0" applyFont="1" applyBorder="1" applyAlignment="1">
      <alignment horizontal="center"/>
    </xf>
    <xf numFmtId="0" fontId="32" fillId="0" borderId="78" xfId="0" applyFont="1" applyFill="1" applyBorder="1" applyAlignment="1">
      <alignment horizontal="center"/>
    </xf>
    <xf numFmtId="37" fontId="0" fillId="21" borderId="59" xfId="0" applyNumberFormat="1" applyFill="1" applyBorder="1" applyProtection="1">
      <protection locked="0"/>
    </xf>
    <xf numFmtId="164" fontId="0" fillId="21" borderId="78" xfId="0" applyNumberFormat="1" applyFill="1" applyBorder="1" applyProtection="1">
      <protection locked="0"/>
    </xf>
    <xf numFmtId="39" fontId="0" fillId="21" borderId="10" xfId="0" applyNumberFormat="1" applyFill="1" applyBorder="1"/>
    <xf numFmtId="172" fontId="0" fillId="4" borderId="6" xfId="0" applyNumberFormat="1" applyFill="1" applyBorder="1" applyProtection="1">
      <protection locked="0"/>
    </xf>
    <xf numFmtId="170" fontId="6" fillId="11" borderId="10" xfId="0" applyNumberFormat="1" applyFont="1" applyFill="1" applyBorder="1" applyProtection="1">
      <protection locked="0"/>
    </xf>
    <xf numFmtId="0" fontId="3" fillId="2" borderId="6" xfId="0" applyFont="1" applyFill="1" applyBorder="1" applyAlignment="1">
      <alignment horizontal="right"/>
    </xf>
    <xf numFmtId="171" fontId="0" fillId="4" borderId="6" xfId="0" applyNumberFormat="1" applyFill="1" applyBorder="1" applyProtection="1">
      <protection locked="0"/>
    </xf>
    <xf numFmtId="172" fontId="0" fillId="12" borderId="8" xfId="0" applyNumberFormat="1" applyFill="1" applyBorder="1" applyProtection="1">
      <protection locked="0"/>
    </xf>
    <xf numFmtId="172" fontId="0" fillId="12" borderId="10" xfId="0" applyNumberFormat="1" applyFill="1" applyBorder="1" applyProtection="1">
      <protection locked="0"/>
    </xf>
    <xf numFmtId="172" fontId="0" fillId="5" borderId="10" xfId="0" applyNumberFormat="1" applyFill="1" applyBorder="1" applyProtection="1">
      <protection locked="0"/>
    </xf>
    <xf numFmtId="167" fontId="0" fillId="23" borderId="10" xfId="0" applyNumberFormat="1" applyFill="1" applyBorder="1"/>
    <xf numFmtId="167" fontId="0" fillId="23" borderId="64" xfId="0" applyNumberFormat="1" applyFill="1" applyBorder="1"/>
    <xf numFmtId="167" fontId="0" fillId="23" borderId="61" xfId="0" applyNumberFormat="1" applyFill="1" applyBorder="1"/>
    <xf numFmtId="167" fontId="0" fillId="23" borderId="63" xfId="0" applyNumberFormat="1" applyFill="1" applyBorder="1"/>
    <xf numFmtId="167" fontId="0" fillId="23" borderId="62" xfId="0" applyNumberFormat="1" applyFill="1" applyBorder="1"/>
    <xf numFmtId="172" fontId="0" fillId="2" borderId="10" xfId="0" applyNumberFormat="1" applyFill="1" applyBorder="1"/>
    <xf numFmtId="167" fontId="0" fillId="21" borderId="10" xfId="0" applyNumberFormat="1" applyFill="1" applyBorder="1" applyAlignment="1" applyProtection="1">
      <alignment horizontal="right"/>
    </xf>
    <xf numFmtId="0" fontId="0" fillId="24" borderId="0" xfId="0" applyFill="1"/>
    <xf numFmtId="0" fontId="13" fillId="0" borderId="0" xfId="0" applyFont="1" applyFill="1" applyAlignment="1">
      <alignment horizontal="centerContinuous"/>
    </xf>
    <xf numFmtId="0" fontId="14" fillId="0" borderId="0" xfId="0" applyFont="1" applyFill="1"/>
    <xf numFmtId="0" fontId="6" fillId="0" borderId="0" xfId="0" applyFont="1" applyFill="1"/>
    <xf numFmtId="37" fontId="3" fillId="4" borderId="6" xfId="0" applyNumberFormat="1" applyFont="1" applyFill="1" applyBorder="1" applyProtection="1">
      <protection locked="0"/>
    </xf>
    <xf numFmtId="165" fontId="0" fillId="0" borderId="51" xfId="0" applyNumberFormat="1" applyFill="1" applyBorder="1"/>
    <xf numFmtId="0" fontId="1" fillId="0" borderId="0" xfId="0" applyFont="1" applyAlignment="1"/>
    <xf numFmtId="0" fontId="9" fillId="0" borderId="27" xfId="0" applyFont="1" applyBorder="1" applyAlignment="1" applyProtection="1">
      <alignment horizontal="center" wrapText="1"/>
      <protection locked="0"/>
    </xf>
    <xf numFmtId="0" fontId="9" fillId="0" borderId="21" xfId="0" applyFont="1" applyBorder="1" applyAlignment="1">
      <alignment horizontal="centerContinuous"/>
    </xf>
    <xf numFmtId="0" fontId="9" fillId="0" borderId="79" xfId="0" applyFont="1" applyBorder="1" applyAlignment="1">
      <alignment horizontal="center" wrapText="1"/>
    </xf>
    <xf numFmtId="37" fontId="0" fillId="9" borderId="14" xfId="0" applyNumberFormat="1" applyFill="1" applyBorder="1"/>
    <xf numFmtId="167" fontId="0" fillId="2" borderId="33" xfId="0" applyNumberFormat="1" applyFill="1" applyBorder="1"/>
    <xf numFmtId="167" fontId="0" fillId="2" borderId="61" xfId="0" applyNumberFormat="1" applyFill="1" applyBorder="1"/>
    <xf numFmtId="2" fontId="0" fillId="2" borderId="33" xfId="0" applyNumberFormat="1" applyFill="1" applyBorder="1"/>
    <xf numFmtId="39" fontId="6" fillId="14" borderId="80" xfId="0" applyNumberFormat="1" applyFont="1" applyFill="1" applyBorder="1" applyProtection="1">
      <protection locked="0"/>
    </xf>
    <xf numFmtId="39" fontId="6" fillId="14" borderId="14" xfId="0" applyNumberFormat="1" applyFont="1" applyFill="1" applyBorder="1" applyProtection="1">
      <protection locked="0"/>
    </xf>
    <xf numFmtId="39" fontId="6" fillId="6" borderId="14" xfId="0" applyNumberFormat="1" applyFont="1" applyFill="1" applyBorder="1" applyProtection="1">
      <protection locked="0"/>
    </xf>
    <xf numFmtId="0" fontId="3" fillId="25" borderId="6" xfId="0" applyFont="1" applyFill="1" applyBorder="1" applyProtection="1">
      <protection locked="0"/>
    </xf>
    <xf numFmtId="49" fontId="3" fillId="0" borderId="0" xfId="0" applyNumberFormat="1" applyFont="1" applyFill="1" applyBorder="1" applyProtection="1"/>
    <xf numFmtId="0" fontId="3" fillId="0" borderId="0" xfId="0" applyFont="1" applyFill="1" applyBorder="1" applyProtection="1"/>
    <xf numFmtId="2" fontId="0" fillId="2" borderId="36" xfId="0" applyNumberFormat="1" applyFill="1" applyBorder="1"/>
    <xf numFmtId="0" fontId="3" fillId="2" borderId="11" xfId="0" applyFont="1" applyFill="1" applyBorder="1" applyAlignment="1">
      <alignment horizontal="left"/>
    </xf>
    <xf numFmtId="0" fontId="3" fillId="2" borderId="18" xfId="0" applyFont="1" applyFill="1" applyBorder="1" applyAlignment="1">
      <alignment horizontal="left"/>
    </xf>
    <xf numFmtId="0" fontId="3" fillId="25" borderId="6" xfId="0" applyFont="1" applyFill="1" applyBorder="1" applyAlignment="1" applyProtection="1">
      <alignment horizontal="right"/>
      <protection locked="0"/>
    </xf>
    <xf numFmtId="0" fontId="0" fillId="0" borderId="0" xfId="0" applyFill="1" applyBorder="1" applyProtection="1"/>
    <xf numFmtId="165" fontId="3" fillId="2" borderId="6" xfId="0" applyNumberFormat="1" applyFont="1" applyFill="1" applyBorder="1"/>
    <xf numFmtId="0" fontId="0" fillId="4" borderId="6" xfId="0" applyFill="1" applyBorder="1" applyAlignment="1" applyProtection="1">
      <alignment horizontal="center"/>
      <protection locked="0"/>
    </xf>
    <xf numFmtId="49" fontId="3" fillId="25" borderId="18" xfId="0" applyNumberFormat="1" applyFont="1" applyFill="1" applyBorder="1" applyAlignment="1" applyProtection="1">
      <alignment horizontal="center"/>
    </xf>
    <xf numFmtId="0" fontId="3" fillId="25" borderId="18" xfId="0" applyFont="1" applyFill="1" applyBorder="1" applyAlignment="1" applyProtection="1">
      <alignment horizontal="center"/>
    </xf>
    <xf numFmtId="0" fontId="3" fillId="25" borderId="11" xfId="0" applyFont="1" applyFill="1" applyBorder="1" applyAlignment="1" applyProtection="1">
      <alignment horizontal="left"/>
      <protection locked="0"/>
    </xf>
    <xf numFmtId="49" fontId="3" fillId="25" borderId="11" xfId="0" applyNumberFormat="1" applyFont="1" applyFill="1" applyBorder="1" applyAlignment="1" applyProtection="1">
      <alignment horizontal="left"/>
      <protection locked="0"/>
    </xf>
    <xf numFmtId="49" fontId="3" fillId="2" borderId="6" xfId="0" applyNumberFormat="1" applyFont="1" applyFill="1" applyBorder="1"/>
    <xf numFmtId="37" fontId="0" fillId="12" borderId="8" xfId="0" applyNumberFormat="1" applyFill="1" applyBorder="1" applyProtection="1">
      <protection locked="0"/>
    </xf>
    <xf numFmtId="37" fontId="0" fillId="12" borderId="10" xfId="0" applyNumberFormat="1" applyFill="1" applyBorder="1" applyProtection="1">
      <protection locked="0"/>
    </xf>
    <xf numFmtId="37" fontId="0" fillId="5" borderId="10" xfId="0" applyNumberFormat="1" applyFill="1" applyBorder="1" applyProtection="1">
      <protection locked="0"/>
    </xf>
    <xf numFmtId="1" fontId="0" fillId="12" borderId="8" xfId="0" applyNumberFormat="1" applyFill="1" applyBorder="1" applyProtection="1">
      <protection locked="0"/>
    </xf>
    <xf numFmtId="1" fontId="0" fillId="12" borderId="10" xfId="0" applyNumberFormat="1" applyFill="1" applyBorder="1" applyProtection="1">
      <protection locked="0"/>
    </xf>
    <xf numFmtId="1" fontId="0" fillId="5" borderId="10" xfId="0" applyNumberFormat="1" applyFill="1" applyBorder="1" applyProtection="1">
      <protection locked="0"/>
    </xf>
    <xf numFmtId="0" fontId="0" fillId="0" borderId="0" xfId="0" applyAlignment="1">
      <alignment horizontal="left"/>
    </xf>
    <xf numFmtId="39" fontId="0" fillId="23" borderId="61" xfId="0" applyNumberFormat="1" applyFill="1" applyBorder="1"/>
    <xf numFmtId="167" fontId="0" fillId="23" borderId="9" xfId="0" applyNumberFormat="1" applyFill="1" applyBorder="1"/>
    <xf numFmtId="37" fontId="6" fillId="5" borderId="81" xfId="0" applyNumberFormat="1" applyFont="1" applyFill="1" applyBorder="1" applyAlignment="1" applyProtection="1">
      <alignment horizontal="center"/>
    </xf>
    <xf numFmtId="39" fontId="0" fillId="4" borderId="9" xfId="0" applyNumberFormat="1" applyFill="1" applyBorder="1" applyProtection="1">
      <protection locked="0"/>
    </xf>
    <xf numFmtId="169" fontId="1" fillId="0" borderId="0" xfId="2" applyFont="1" applyFill="1" applyAlignment="1" applyProtection="1">
      <alignment horizontal="left"/>
    </xf>
    <xf numFmtId="0" fontId="3" fillId="2" borderId="6" xfId="0" applyFont="1" applyFill="1" applyBorder="1" applyProtection="1">
      <protection locked="0"/>
    </xf>
    <xf numFmtId="0" fontId="3" fillId="2" borderId="11" xfId="0" applyFont="1" applyFill="1" applyBorder="1" applyProtection="1"/>
    <xf numFmtId="0" fontId="3" fillId="2" borderId="18" xfId="0" applyFont="1" applyFill="1" applyBorder="1" applyProtection="1"/>
    <xf numFmtId="0" fontId="3" fillId="2" borderId="11" xfId="0" applyFont="1" applyFill="1" applyBorder="1"/>
    <xf numFmtId="0" fontId="3" fillId="2" borderId="18" xfId="0" applyFont="1" applyFill="1" applyBorder="1"/>
    <xf numFmtId="0" fontId="3" fillId="2" borderId="6" xfId="0" applyFont="1" applyFill="1" applyBorder="1" applyProtection="1"/>
    <xf numFmtId="14" fontId="1" fillId="0" borderId="0" xfId="0" applyNumberFormat="1" applyFont="1"/>
    <xf numFmtId="14" fontId="1" fillId="0" borderId="0" xfId="0" quotePrefix="1" applyNumberFormat="1" applyFont="1" applyAlignment="1">
      <alignment horizontal="right"/>
    </xf>
    <xf numFmtId="0" fontId="6" fillId="0" borderId="0" xfId="0" applyFont="1" applyFill="1" applyAlignment="1">
      <alignment horizontal="center"/>
    </xf>
    <xf numFmtId="0" fontId="0" fillId="0" borderId="0" xfId="0" applyFill="1" applyAlignment="1">
      <alignment horizontal="center"/>
    </xf>
    <xf numFmtId="0" fontId="0" fillId="0" borderId="0" xfId="0" applyFill="1" applyAlignment="1"/>
    <xf numFmtId="0" fontId="15" fillId="0" borderId="0" xfId="1" applyFill="1" applyAlignment="1" applyProtection="1"/>
    <xf numFmtId="0" fontId="6" fillId="0" borderId="0" xfId="0" applyFont="1" applyAlignment="1">
      <alignment horizontal="centerContinuous"/>
    </xf>
    <xf numFmtId="37" fontId="0" fillId="2" borderId="1" xfId="0" applyNumberFormat="1" applyFill="1" applyBorder="1"/>
    <xf numFmtId="0" fontId="0" fillId="0" borderId="0" xfId="0"/>
    <xf numFmtId="0" fontId="11" fillId="0" borderId="16" xfId="0" applyFont="1" applyFill="1" applyBorder="1"/>
    <xf numFmtId="14" fontId="3" fillId="26" borderId="60" xfId="0" applyNumberFormat="1" applyFont="1" applyFill="1" applyBorder="1" applyAlignment="1" applyProtection="1">
      <alignment horizontal="center"/>
    </xf>
    <xf numFmtId="14" fontId="3" fillId="0" borderId="83" xfId="0" applyNumberFormat="1" applyFont="1" applyFill="1" applyBorder="1" applyAlignment="1" applyProtection="1">
      <alignment horizontal="center"/>
    </xf>
    <xf numFmtId="0" fontId="33" fillId="0" borderId="16" xfId="0" applyFont="1" applyBorder="1" applyAlignment="1">
      <alignment horizontal="right"/>
    </xf>
    <xf numFmtId="0" fontId="0" fillId="4" borderId="6" xfId="0" applyFill="1" applyBorder="1" applyProtection="1">
      <protection locked="0"/>
    </xf>
    <xf numFmtId="0" fontId="6" fillId="0" borderId="0" xfId="0" applyFont="1" applyBorder="1" applyAlignment="1" applyProtection="1">
      <alignment horizontal="right"/>
    </xf>
    <xf numFmtId="14" fontId="0" fillId="4" borderId="6" xfId="0" applyNumberFormat="1" applyFill="1" applyBorder="1" applyProtection="1">
      <protection locked="0"/>
    </xf>
    <xf numFmtId="14" fontId="0" fillId="25" borderId="6" xfId="0" applyNumberFormat="1" applyFill="1" applyBorder="1" applyProtection="1">
      <protection locked="0"/>
    </xf>
    <xf numFmtId="0" fontId="0" fillId="0" borderId="0" xfId="0"/>
    <xf numFmtId="0" fontId="36" fillId="0" borderId="33" xfId="0" applyFont="1" applyBorder="1" applyAlignment="1">
      <alignment horizontal="right"/>
    </xf>
    <xf numFmtId="0" fontId="6" fillId="0" borderId="0" xfId="0" applyFont="1" applyBorder="1" applyAlignment="1">
      <alignment horizontal="right"/>
    </xf>
    <xf numFmtId="49" fontId="0" fillId="0" borderId="0" xfId="0" applyNumberFormat="1" applyBorder="1" applyAlignment="1">
      <alignment horizontal="center"/>
    </xf>
    <xf numFmtId="0" fontId="0" fillId="0" borderId="0" xfId="0" applyBorder="1" applyAlignment="1">
      <alignment horizontal="center"/>
    </xf>
    <xf numFmtId="0" fontId="1" fillId="0" borderId="33" xfId="0" applyFont="1" applyBorder="1" applyAlignment="1">
      <alignment horizontal="right"/>
    </xf>
    <xf numFmtId="0" fontId="0" fillId="28" borderId="33" xfId="0" applyFill="1" applyBorder="1" applyProtection="1">
      <protection locked="0"/>
    </xf>
    <xf numFmtId="0" fontId="34" fillId="0" borderId="33" xfId="0" applyFont="1" applyBorder="1" applyAlignment="1">
      <alignment horizontal="center"/>
    </xf>
    <xf numFmtId="0" fontId="34" fillId="0" borderId="33" xfId="0" applyFont="1" applyBorder="1" applyAlignment="1">
      <alignment horizontal="center" wrapText="1"/>
    </xf>
    <xf numFmtId="0" fontId="34" fillId="0" borderId="84" xfId="0" applyFont="1" applyBorder="1" applyAlignment="1">
      <alignment horizontal="center"/>
    </xf>
    <xf numFmtId="0" fontId="34" fillId="0" borderId="84" xfId="0" applyFont="1" applyBorder="1" applyAlignment="1">
      <alignment horizontal="center" wrapText="1"/>
    </xf>
    <xf numFmtId="0" fontId="0" fillId="28" borderId="85" xfId="0" applyFont="1" applyFill="1" applyBorder="1" applyProtection="1">
      <protection locked="0"/>
    </xf>
    <xf numFmtId="0" fontId="37" fillId="28" borderId="85" xfId="0" applyFont="1" applyFill="1" applyBorder="1" applyAlignment="1" applyProtection="1">
      <alignment horizontal="center"/>
      <protection locked="0"/>
    </xf>
    <xf numFmtId="0" fontId="37" fillId="28" borderId="85" xfId="0" applyFont="1" applyFill="1" applyBorder="1" applyProtection="1">
      <protection locked="0"/>
    </xf>
    <xf numFmtId="0" fontId="0" fillId="28" borderId="33" xfId="0" applyFont="1" applyFill="1" applyBorder="1" applyProtection="1">
      <protection locked="0"/>
    </xf>
    <xf numFmtId="0" fontId="37" fillId="28" borderId="33" xfId="0" applyFont="1" applyFill="1" applyBorder="1" applyAlignment="1" applyProtection="1">
      <alignment horizontal="center"/>
      <protection locked="0"/>
    </xf>
    <xf numFmtId="0" fontId="37" fillId="28" borderId="33" xfId="0" applyFont="1" applyFill="1" applyBorder="1" applyProtection="1">
      <protection locked="0"/>
    </xf>
    <xf numFmtId="2" fontId="37" fillId="28" borderId="33" xfId="0" applyNumberFormat="1" applyFont="1" applyFill="1" applyBorder="1" applyAlignment="1" applyProtection="1">
      <alignment horizontal="center"/>
      <protection locked="0"/>
    </xf>
    <xf numFmtId="0" fontId="0" fillId="0" borderId="0" xfId="0" applyFont="1"/>
    <xf numFmtId="0" fontId="0" fillId="0" borderId="0" xfId="0" applyFont="1" applyAlignment="1">
      <alignment horizontal="right"/>
    </xf>
    <xf numFmtId="0" fontId="0" fillId="28" borderId="86" xfId="0" applyFont="1" applyFill="1" applyBorder="1" applyProtection="1">
      <protection locked="0"/>
    </xf>
    <xf numFmtId="0" fontId="37" fillId="28" borderId="86" xfId="0" applyFont="1" applyFill="1" applyBorder="1" applyAlignment="1" applyProtection="1">
      <alignment horizontal="center"/>
      <protection locked="0"/>
    </xf>
    <xf numFmtId="0" fontId="37" fillId="28" borderId="86" xfId="0" applyFont="1" applyFill="1" applyBorder="1" applyProtection="1">
      <protection locked="0"/>
    </xf>
    <xf numFmtId="0" fontId="0" fillId="0" borderId="0" xfId="0" applyFont="1" applyFill="1" applyBorder="1" applyAlignment="1">
      <alignment horizontal="right"/>
    </xf>
    <xf numFmtId="0" fontId="0" fillId="0" borderId="0" xfId="0" applyFont="1" applyBorder="1"/>
    <xf numFmtId="0" fontId="0" fillId="0" borderId="0" xfId="0" applyFont="1" applyBorder="1" applyAlignment="1">
      <alignment horizontal="right"/>
    </xf>
    <xf numFmtId="0" fontId="38" fillId="0" borderId="0" xfId="0" applyFont="1"/>
    <xf numFmtId="0" fontId="6" fillId="0" borderId="0" xfId="0" applyFont="1" applyAlignment="1">
      <alignment vertical="top"/>
    </xf>
    <xf numFmtId="0" fontId="6" fillId="0" borderId="0" xfId="0" applyFont="1" applyAlignment="1">
      <alignment wrapText="1"/>
    </xf>
    <xf numFmtId="0" fontId="6" fillId="0" borderId="0" xfId="0" applyFont="1" applyBorder="1" applyAlignment="1">
      <alignment horizontal="left" vertical="top" wrapText="1"/>
    </xf>
    <xf numFmtId="0" fontId="6" fillId="0" borderId="0" xfId="0" applyFont="1" applyFill="1" applyAlignment="1">
      <alignment wrapText="1"/>
    </xf>
    <xf numFmtId="0" fontId="8" fillId="0" borderId="0" xfId="0" applyFont="1" applyAlignment="1">
      <alignment horizontal="right"/>
    </xf>
    <xf numFmtId="0" fontId="0" fillId="0" borderId="0" xfId="0" applyAlignment="1">
      <alignment vertical="top"/>
    </xf>
    <xf numFmtId="0" fontId="6" fillId="0" borderId="0" xfId="0" applyFont="1" applyAlignment="1">
      <alignment horizontal="right" vertical="top"/>
    </xf>
    <xf numFmtId="49" fontId="3" fillId="4" borderId="10" xfId="0" applyNumberFormat="1" applyFont="1" applyFill="1" applyBorder="1" applyAlignment="1" applyProtection="1">
      <alignment horizontal="right"/>
      <protection locked="0"/>
    </xf>
    <xf numFmtId="0" fontId="6" fillId="0" borderId="0" xfId="0" applyFont="1" applyAlignment="1">
      <alignment horizontal="right"/>
    </xf>
    <xf numFmtId="0" fontId="6" fillId="0" borderId="0" xfId="0" applyFont="1" applyFill="1" applyAlignment="1">
      <alignment horizontal="left" indent="1"/>
    </xf>
    <xf numFmtId="0" fontId="1" fillId="0" borderId="0" xfId="0" applyFont="1" applyAlignment="1">
      <alignment horizontal="left"/>
    </xf>
    <xf numFmtId="0" fontId="1" fillId="0" borderId="0" xfId="0" applyFont="1"/>
    <xf numFmtId="0" fontId="0" fillId="0" borderId="0" xfId="0"/>
    <xf numFmtId="0" fontId="0" fillId="0" borderId="0" xfId="0" applyAlignment="1">
      <alignment horizontal="center"/>
    </xf>
    <xf numFmtId="0" fontId="15" fillId="0" borderId="0" xfId="1" applyFill="1" applyAlignment="1" applyProtection="1">
      <alignment horizontal="center"/>
    </xf>
    <xf numFmtId="0" fontId="0" fillId="0" borderId="0" xfId="0" applyFill="1" applyAlignment="1">
      <alignment horizontal="center"/>
    </xf>
    <xf numFmtId="0" fontId="15" fillId="0" borderId="0" xfId="1" applyAlignment="1" applyProtection="1">
      <alignment horizontal="center"/>
    </xf>
    <xf numFmtId="0" fontId="3" fillId="25" borderId="11" xfId="0" applyFont="1" applyFill="1" applyBorder="1" applyAlignment="1" applyProtection="1">
      <alignment horizontal="center"/>
      <protection locked="0"/>
    </xf>
    <xf numFmtId="0" fontId="3" fillId="25" borderId="19" xfId="0" applyFont="1" applyFill="1" applyBorder="1" applyAlignment="1" applyProtection="1">
      <alignment horizontal="center"/>
      <protection locked="0"/>
    </xf>
    <xf numFmtId="0" fontId="3" fillId="25" borderId="18" xfId="0" applyFont="1" applyFill="1" applyBorder="1" applyAlignment="1" applyProtection="1">
      <alignment horizontal="center"/>
      <protection locked="0"/>
    </xf>
    <xf numFmtId="0" fontId="10" fillId="0" borderId="52" xfId="0" applyFont="1" applyBorder="1" applyAlignment="1">
      <alignment horizontal="center" vertical="center"/>
    </xf>
    <xf numFmtId="0" fontId="10" fillId="0" borderId="49" xfId="0" applyFont="1" applyBorder="1" applyAlignment="1">
      <alignment horizontal="center" vertical="center"/>
    </xf>
    <xf numFmtId="0" fontId="11" fillId="0" borderId="82" xfId="0" applyFont="1" applyBorder="1" applyAlignment="1">
      <alignment horizontal="center" vertical="center"/>
    </xf>
    <xf numFmtId="0" fontId="11" fillId="0" borderId="4" xfId="0" applyFont="1" applyBorder="1" applyAlignment="1">
      <alignment horizontal="center" vertical="center"/>
    </xf>
    <xf numFmtId="0" fontId="11" fillId="0" borderId="58" xfId="0" applyFont="1" applyBorder="1" applyAlignment="1">
      <alignment horizontal="center" vertical="center"/>
    </xf>
    <xf numFmtId="0" fontId="11" fillId="0" borderId="5" xfId="0" applyFont="1" applyBorder="1" applyAlignment="1">
      <alignment horizontal="center" vertical="center"/>
    </xf>
    <xf numFmtId="0" fontId="9"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7" fillId="0" borderId="52" xfId="0" applyFont="1" applyBorder="1" applyAlignment="1">
      <alignment horizontal="center" vertical="center" wrapText="1"/>
    </xf>
    <xf numFmtId="0" fontId="9" fillId="0" borderId="52" xfId="0" applyFont="1" applyBorder="1" applyAlignment="1">
      <alignment horizontal="center"/>
    </xf>
    <xf numFmtId="0" fontId="9" fillId="0" borderId="82" xfId="0" applyFont="1" applyBorder="1" applyAlignment="1">
      <alignment horizontal="center"/>
    </xf>
    <xf numFmtId="0" fontId="9" fillId="0" borderId="52" xfId="0" applyFont="1" applyBorder="1" applyAlignment="1">
      <alignment horizontal="center" vertical="center"/>
    </xf>
    <xf numFmtId="0" fontId="7" fillId="0" borderId="49" xfId="0" applyFont="1" applyBorder="1" applyAlignment="1">
      <alignment horizontal="center" vertical="center"/>
    </xf>
    <xf numFmtId="0" fontId="7" fillId="0" borderId="82" xfId="0" applyFont="1" applyBorder="1" applyAlignment="1">
      <alignment horizontal="center" vertical="center"/>
    </xf>
    <xf numFmtId="0" fontId="7" fillId="0" borderId="4" xfId="0" applyFont="1" applyBorder="1" applyAlignment="1">
      <alignment horizontal="center" vertical="center"/>
    </xf>
    <xf numFmtId="0" fontId="7" fillId="0" borderId="58" xfId="0" applyFont="1" applyBorder="1" applyAlignment="1">
      <alignment horizontal="center" vertical="center"/>
    </xf>
    <xf numFmtId="0" fontId="7" fillId="0" borderId="5" xfId="0" applyFont="1" applyBorder="1" applyAlignment="1">
      <alignment horizontal="center" vertical="center"/>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1" fillId="0" borderId="15" xfId="0" applyFont="1" applyFill="1" applyBorder="1" applyAlignment="1">
      <alignment horizontal="center" vertical="center" wrapText="1"/>
    </xf>
    <xf numFmtId="0" fontId="31" fillId="0" borderId="71" xfId="0" applyFont="1" applyBorder="1" applyAlignment="1">
      <alignment horizontal="center" vertical="center" wrapText="1"/>
    </xf>
    <xf numFmtId="0" fontId="1" fillId="0" borderId="16" xfId="0" applyFont="1" applyBorder="1" applyAlignment="1">
      <alignment wrapText="1"/>
    </xf>
    <xf numFmtId="0" fontId="0" fillId="0" borderId="16" xfId="0" applyBorder="1" applyAlignment="1">
      <alignment wrapText="1"/>
    </xf>
    <xf numFmtId="0" fontId="0" fillId="0" borderId="55" xfId="0" applyBorder="1" applyAlignment="1">
      <alignment wrapText="1"/>
    </xf>
    <xf numFmtId="0" fontId="0" fillId="0" borderId="16" xfId="0" applyBorder="1" applyAlignment="1"/>
    <xf numFmtId="0" fontId="0" fillId="0" borderId="55" xfId="0" applyBorder="1" applyAlignment="1"/>
    <xf numFmtId="0" fontId="26" fillId="0" borderId="16" xfId="0" applyFont="1" applyBorder="1" applyAlignment="1">
      <alignment wrapText="1"/>
    </xf>
    <xf numFmtId="0" fontId="0" fillId="0" borderId="0" xfId="0" applyBorder="1" applyAlignment="1">
      <alignment wrapText="1"/>
    </xf>
    <xf numFmtId="0" fontId="0" fillId="0" borderId="37" xfId="0" applyBorder="1" applyAlignment="1"/>
    <xf numFmtId="0" fontId="26" fillId="0" borderId="0" xfId="0" applyFont="1" applyFill="1" applyAlignment="1">
      <alignment horizontal="center"/>
    </xf>
    <xf numFmtId="0" fontId="6" fillId="0" borderId="0" xfId="0" applyFont="1" applyAlignment="1">
      <alignment horizontal="center"/>
    </xf>
    <xf numFmtId="0" fontId="25" fillId="0" borderId="11" xfId="0" applyFont="1" applyFill="1" applyBorder="1" applyAlignment="1">
      <alignment horizontal="center" vertical="center" wrapText="1"/>
    </xf>
    <xf numFmtId="0" fontId="0" fillId="0" borderId="19" xfId="0" applyBorder="1" applyAlignment="1"/>
    <xf numFmtId="0" fontId="0" fillId="0" borderId="18" xfId="0" applyBorder="1" applyAlignment="1"/>
    <xf numFmtId="0" fontId="30" fillId="0" borderId="48" xfId="0" applyFont="1" applyFill="1" applyBorder="1" applyAlignment="1">
      <alignment horizontal="center" vertical="center" wrapText="1"/>
    </xf>
    <xf numFmtId="0" fontId="30" fillId="0" borderId="12"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12" xfId="0" applyFont="1" applyFill="1" applyBorder="1" applyAlignment="1">
      <alignment horizontal="center" vertical="center" wrapText="1"/>
    </xf>
    <xf numFmtId="0" fontId="30" fillId="0" borderId="70" xfId="0" applyFont="1" applyBorder="1" applyAlignment="1"/>
    <xf numFmtId="0" fontId="3" fillId="2" borderId="11" xfId="0" applyFont="1" applyFill="1" applyBorder="1" applyAlignment="1">
      <alignment horizontal="left"/>
    </xf>
    <xf numFmtId="0" fontId="3" fillId="2" borderId="18" xfId="0" applyFont="1" applyFill="1" applyBorder="1" applyAlignment="1">
      <alignment horizontal="left"/>
    </xf>
    <xf numFmtId="0" fontId="30" fillId="0" borderId="70" xfId="0" applyFont="1" applyFill="1" applyBorder="1" applyAlignment="1">
      <alignment horizontal="center" vertical="center" wrapText="1"/>
    </xf>
    <xf numFmtId="0" fontId="1" fillId="0" borderId="45" xfId="0" applyFont="1" applyBorder="1" applyAlignment="1">
      <alignment horizontal="right"/>
    </xf>
    <xf numFmtId="0" fontId="1" fillId="0" borderId="44" xfId="0" applyFont="1" applyBorder="1" applyAlignment="1">
      <alignment horizontal="right"/>
    </xf>
    <xf numFmtId="0" fontId="0" fillId="28" borderId="45" xfId="0" applyFill="1" applyBorder="1" applyAlignment="1" applyProtection="1">
      <alignment horizontal="left"/>
      <protection locked="0"/>
    </xf>
    <xf numFmtId="0" fontId="0" fillId="28" borderId="44" xfId="0" applyFill="1" applyBorder="1" applyAlignment="1" applyProtection="1">
      <alignment horizontal="left"/>
      <protection locked="0"/>
    </xf>
    <xf numFmtId="0" fontId="35" fillId="0" borderId="0" xfId="0" applyFont="1" applyAlignment="1">
      <alignment horizontal="center" vertical="center"/>
    </xf>
    <xf numFmtId="0" fontId="0" fillId="27" borderId="33" xfId="0" applyFill="1" applyBorder="1" applyAlignment="1">
      <alignment horizontal="center"/>
    </xf>
    <xf numFmtId="49" fontId="6" fillId="27" borderId="33" xfId="0" applyNumberFormat="1" applyFont="1" applyFill="1" applyBorder="1" applyAlignment="1">
      <alignment horizontal="center"/>
    </xf>
    <xf numFmtId="0" fontId="0" fillId="27" borderId="33" xfId="0" applyNumberFormat="1" applyFill="1" applyBorder="1" applyAlignment="1">
      <alignment horizontal="center"/>
    </xf>
    <xf numFmtId="0" fontId="0" fillId="0" borderId="0" xfId="0" applyBorder="1" applyAlignment="1">
      <alignment horizontal="center"/>
    </xf>
    <xf numFmtId="14" fontId="0" fillId="0" borderId="0" xfId="0" applyNumberFormat="1" applyBorder="1" applyAlignment="1">
      <alignment horizontal="center"/>
    </xf>
    <xf numFmtId="0" fontId="16" fillId="25" borderId="52" xfId="0" applyFont="1" applyFill="1" applyBorder="1" applyAlignment="1" applyProtection="1">
      <alignment horizontal="left" vertical="top"/>
      <protection locked="0"/>
    </xf>
    <xf numFmtId="0" fontId="16" fillId="25" borderId="49" xfId="0" applyFont="1" applyFill="1" applyBorder="1" applyAlignment="1" applyProtection="1">
      <alignment horizontal="left" vertical="top"/>
      <protection locked="0"/>
    </xf>
    <xf numFmtId="0" fontId="16" fillId="25" borderId="82" xfId="0" applyFont="1" applyFill="1" applyBorder="1" applyAlignment="1" applyProtection="1">
      <alignment horizontal="left" vertical="top"/>
      <protection locked="0"/>
    </xf>
    <xf numFmtId="0" fontId="16" fillId="25" borderId="4" xfId="0" applyFont="1" applyFill="1" applyBorder="1" applyAlignment="1" applyProtection="1">
      <alignment horizontal="left" vertical="top"/>
      <protection locked="0"/>
    </xf>
    <xf numFmtId="0" fontId="16" fillId="25" borderId="58" xfId="0" applyFont="1" applyFill="1" applyBorder="1" applyAlignment="1" applyProtection="1">
      <alignment horizontal="left" vertical="top"/>
      <protection locked="0"/>
    </xf>
    <xf numFmtId="0" fontId="16" fillId="25" borderId="5" xfId="0" applyFont="1" applyFill="1" applyBorder="1" applyAlignment="1" applyProtection="1">
      <alignment horizontal="left" vertical="top"/>
      <protection locked="0"/>
    </xf>
    <xf numFmtId="0" fontId="3" fillId="2" borderId="19" xfId="0" applyFont="1" applyFill="1" applyBorder="1" applyAlignment="1">
      <alignment horizontal="left"/>
    </xf>
    <xf numFmtId="49" fontId="3" fillId="2" borderId="11" xfId="0" applyNumberFormat="1" applyFont="1" applyFill="1" applyBorder="1" applyAlignment="1">
      <alignment horizontal="center"/>
    </xf>
    <xf numFmtId="0" fontId="3" fillId="2" borderId="18" xfId="0" applyFont="1" applyFill="1" applyBorder="1" applyAlignment="1">
      <alignment horizontal="center"/>
    </xf>
    <xf numFmtId="0" fontId="3" fillId="2" borderId="11" xfId="0" applyFont="1" applyFill="1" applyBorder="1" applyAlignment="1">
      <alignment horizontal="center"/>
    </xf>
    <xf numFmtId="0" fontId="1" fillId="0" borderId="0" xfId="0" applyFont="1" applyAlignment="1">
      <alignment horizontal="center"/>
    </xf>
    <xf numFmtId="0" fontId="6" fillId="0" borderId="0" xfId="0" applyFont="1" applyAlignment="1">
      <alignment wrapText="1"/>
    </xf>
  </cellXfs>
  <cellStyles count="3">
    <cellStyle name="Hyperlink" xfId="1" builtinId="8"/>
    <cellStyle name="Normal" xfId="0" builtinId="0"/>
    <cellStyle name="Normal_WTPFORM" xfId="2" xr:uid="{00000000-0005-0000-0000-000002000000}"/>
  </cellStyles>
  <dxfs count="8">
    <dxf>
      <font>
        <color rgb="FF9C0006"/>
      </font>
      <fill>
        <patternFill>
          <bgColor rgb="FFFFC7CE"/>
        </patternFill>
      </fill>
    </dxf>
    <dxf>
      <font>
        <b/>
        <i/>
        <color auto="1"/>
        <name val="Cambria"/>
        <scheme val="none"/>
      </font>
      <fill>
        <patternFill>
          <bgColor rgb="FFFF99FF"/>
        </patternFill>
      </fill>
    </dxf>
    <dxf>
      <font>
        <b/>
        <i/>
        <color auto="1"/>
        <name val="Cambria"/>
        <scheme val="none"/>
      </font>
      <fill>
        <patternFill>
          <bgColor rgb="FFFF99FF"/>
        </patternFill>
      </fill>
    </dxf>
    <dxf>
      <font>
        <condense val="0"/>
        <extend val="0"/>
        <color auto="1"/>
      </font>
    </dxf>
    <dxf>
      <font>
        <b/>
        <i/>
        <color auto="1"/>
        <name val="Cambria"/>
        <scheme val="none"/>
      </font>
      <fill>
        <patternFill>
          <bgColor rgb="FFFF99FF"/>
        </patternFill>
      </fill>
    </dxf>
    <dxf>
      <font>
        <b/>
        <i/>
        <color auto="1"/>
        <name val="Cambria"/>
        <scheme val="none"/>
      </font>
      <fill>
        <patternFill>
          <bgColor rgb="FFFF99FF"/>
        </patternFill>
      </fill>
    </dxf>
    <dxf>
      <font>
        <b/>
        <i/>
        <color auto="1"/>
        <name val="Cambria"/>
        <scheme val="none"/>
      </font>
      <fill>
        <patternFill patternType="solid">
          <bgColor rgb="FFFF99FF"/>
        </patternFill>
      </fill>
    </dxf>
    <dxf>
      <font>
        <b/>
        <i/>
        <u val="none"/>
        <color auto="1"/>
        <name val="Cambria"/>
        <scheme val="none"/>
      </font>
      <fill>
        <patternFill patternType="solid">
          <bgColor rgb="FFFF99FF"/>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99"/>
      <rgbColor rgb="00FF00FF"/>
      <rgbColor rgb="0085FFFF"/>
      <rgbColor rgb="00800000"/>
      <rgbColor rgb="00008000"/>
      <rgbColor rgb="00000080"/>
      <rgbColor rgb="00808000"/>
      <rgbColor rgb="00800080"/>
      <rgbColor rgb="00008080"/>
      <rgbColor rgb="00DDDDDD"/>
      <rgbColor rgb="00808080"/>
      <rgbColor rgb="00A3A3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D5AB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7CE"/>
      <color rgb="FF9C000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2</xdr:col>
      <xdr:colOff>47625</xdr:colOff>
      <xdr:row>3</xdr:row>
      <xdr:rowOff>133350</xdr:rowOff>
    </xdr:to>
    <xdr:pic>
      <xdr:nvPicPr>
        <xdr:cNvPr id="1193" name="Picture 8">
          <a:extLst>
            <a:ext uri="{FF2B5EF4-FFF2-40B4-BE49-F238E27FC236}">
              <a16:creationId xmlns:a16="http://schemas.microsoft.com/office/drawing/2014/main" id="{00000000-0008-0000-0000-0000A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7625"/>
          <a:ext cx="12096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76200</xdr:colOff>
      <xdr:row>2</xdr:row>
      <xdr:rowOff>19050</xdr:rowOff>
    </xdr:to>
    <xdr:pic>
      <xdr:nvPicPr>
        <xdr:cNvPr id="5266" name="Picture 1" descr="black logo">
          <a:extLst>
            <a:ext uri="{FF2B5EF4-FFF2-40B4-BE49-F238E27FC236}">
              <a16:creationId xmlns:a16="http://schemas.microsoft.com/office/drawing/2014/main" id="{00000000-0008-0000-0B00-000092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6667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0</xdr:rowOff>
    </xdr:from>
    <xdr:to>
      <xdr:col>2</xdr:col>
      <xdr:colOff>333375</xdr:colOff>
      <xdr:row>2</xdr:row>
      <xdr:rowOff>133350</xdr:rowOff>
    </xdr:to>
    <xdr:pic>
      <xdr:nvPicPr>
        <xdr:cNvPr id="2201" name="Picture 2">
          <a:extLst>
            <a:ext uri="{FF2B5EF4-FFF2-40B4-BE49-F238E27FC236}">
              <a16:creationId xmlns:a16="http://schemas.microsoft.com/office/drawing/2014/main" id="{00000000-0008-0000-0100-000099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0"/>
          <a:ext cx="9715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51</xdr:row>
          <xdr:rowOff>142875</xdr:rowOff>
        </xdr:from>
        <xdr:to>
          <xdr:col>3</xdr:col>
          <xdr:colOff>447675</xdr:colOff>
          <xdr:row>53</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38100</xdr:rowOff>
    </xdr:from>
    <xdr:to>
      <xdr:col>1</xdr:col>
      <xdr:colOff>809625</xdr:colOff>
      <xdr:row>2</xdr:row>
      <xdr:rowOff>171450</xdr:rowOff>
    </xdr:to>
    <xdr:pic>
      <xdr:nvPicPr>
        <xdr:cNvPr id="7288" name="Picture 2">
          <a:extLst>
            <a:ext uri="{FF2B5EF4-FFF2-40B4-BE49-F238E27FC236}">
              <a16:creationId xmlns:a16="http://schemas.microsoft.com/office/drawing/2014/main" id="{00000000-0008-0000-0300-000078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8100"/>
          <a:ext cx="10572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1</xdr:col>
      <xdr:colOff>771525</xdr:colOff>
      <xdr:row>3</xdr:row>
      <xdr:rowOff>0</xdr:rowOff>
    </xdr:to>
    <xdr:pic>
      <xdr:nvPicPr>
        <xdr:cNvPr id="8560" name="Picture 5">
          <a:extLst>
            <a:ext uri="{FF2B5EF4-FFF2-40B4-BE49-F238E27FC236}">
              <a16:creationId xmlns:a16="http://schemas.microsoft.com/office/drawing/2014/main" id="{00000000-0008-0000-0400-0000702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7150"/>
          <a:ext cx="10572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819150</xdr:colOff>
      <xdr:row>2</xdr:row>
      <xdr:rowOff>133350</xdr:rowOff>
    </xdr:to>
    <xdr:pic>
      <xdr:nvPicPr>
        <xdr:cNvPr id="9584" name="Picture 5">
          <a:extLst>
            <a:ext uri="{FF2B5EF4-FFF2-40B4-BE49-F238E27FC236}">
              <a16:creationId xmlns:a16="http://schemas.microsoft.com/office/drawing/2014/main" id="{00000000-0008-0000-0500-0000702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10953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57150</xdr:rowOff>
    </xdr:from>
    <xdr:to>
      <xdr:col>1</xdr:col>
      <xdr:colOff>781050</xdr:colOff>
      <xdr:row>2</xdr:row>
      <xdr:rowOff>180975</xdr:rowOff>
    </xdr:to>
    <xdr:pic>
      <xdr:nvPicPr>
        <xdr:cNvPr id="10608" name="Picture 5">
          <a:extLst>
            <a:ext uri="{FF2B5EF4-FFF2-40B4-BE49-F238E27FC236}">
              <a16:creationId xmlns:a16="http://schemas.microsoft.com/office/drawing/2014/main" id="{00000000-0008-0000-0600-000070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10477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123825</xdr:rowOff>
    </xdr:from>
    <xdr:to>
      <xdr:col>1</xdr:col>
      <xdr:colOff>476250</xdr:colOff>
      <xdr:row>3</xdr:row>
      <xdr:rowOff>0</xdr:rowOff>
    </xdr:to>
    <xdr:pic>
      <xdr:nvPicPr>
        <xdr:cNvPr id="3220" name="Picture 2">
          <a:extLst>
            <a:ext uri="{FF2B5EF4-FFF2-40B4-BE49-F238E27FC236}">
              <a16:creationId xmlns:a16="http://schemas.microsoft.com/office/drawing/2014/main" id="{00000000-0008-0000-0800-00009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23825"/>
          <a:ext cx="876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695325</xdr:colOff>
      <xdr:row>2</xdr:row>
      <xdr:rowOff>76200</xdr:rowOff>
    </xdr:to>
    <xdr:pic>
      <xdr:nvPicPr>
        <xdr:cNvPr id="4255" name="Picture 2">
          <a:extLst>
            <a:ext uri="{FF2B5EF4-FFF2-40B4-BE49-F238E27FC236}">
              <a16:creationId xmlns:a16="http://schemas.microsoft.com/office/drawing/2014/main" id="{00000000-0008-0000-0900-00009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6381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HFLTUM01\Division\EPH\Data\DW_Surface_Water\WTP%20Forms\Slow%20Sand\Working%20Copy\331-522-F%20Aug%202018%20re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HFLTUM01\Division\EPH\Data\DW_Surface_Water\WTP%20Forms\Rapid%20Rate%20-%20Workbook\Working_Copies_2018_rev\331-527-F_2018%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amp; Notes"/>
      <sheetName val="WTP Monthly Rept"/>
      <sheetName val="Ripening Form"/>
      <sheetName val="Online Turb Verification"/>
      <sheetName val="SWTR Monthly Disinfection Rept"/>
      <sheetName val="Req'd CT Calc"/>
      <sheetName val="Monthly Summary"/>
      <sheetName val="Line-by-line instructions"/>
      <sheetName val="CT Lookup Table"/>
      <sheetName val="Sheet6"/>
      <sheetName val="Sheet7"/>
      <sheetName val="Sheet8"/>
      <sheetName val="Sheet9"/>
      <sheetName val="Sheet10"/>
      <sheetName val="Sheet11"/>
      <sheetName val="Sheet12"/>
      <sheetName val="Sheet13"/>
    </sheetNames>
    <sheetDataSet>
      <sheetData sheetId="0"/>
      <sheetData sheetId="1"/>
      <sheetData sheetId="2"/>
      <sheetData sheetId="3"/>
      <sheetData sheetId="4">
        <row r="15">
          <cell r="J15" t="str">
            <v/>
          </cell>
        </row>
        <row r="16">
          <cell r="J16" t="str">
            <v/>
          </cell>
        </row>
        <row r="17">
          <cell r="J17" t="str">
            <v/>
          </cell>
        </row>
        <row r="18">
          <cell r="J18" t="str">
            <v/>
          </cell>
        </row>
        <row r="19">
          <cell r="J19" t="str">
            <v/>
          </cell>
        </row>
        <row r="20">
          <cell r="J20" t="str">
            <v/>
          </cell>
        </row>
        <row r="21">
          <cell r="J21" t="str">
            <v/>
          </cell>
        </row>
        <row r="22">
          <cell r="J22" t="str">
            <v/>
          </cell>
        </row>
        <row r="23">
          <cell r="J23" t="str">
            <v/>
          </cell>
        </row>
        <row r="24">
          <cell r="J24" t="str">
            <v/>
          </cell>
        </row>
        <row r="25">
          <cell r="J25" t="str">
            <v/>
          </cell>
        </row>
        <row r="26">
          <cell r="J26" t="str">
            <v/>
          </cell>
        </row>
        <row r="27">
          <cell r="J27" t="str">
            <v/>
          </cell>
        </row>
        <row r="28">
          <cell r="J28" t="str">
            <v/>
          </cell>
        </row>
        <row r="29">
          <cell r="J29" t="str">
            <v/>
          </cell>
        </row>
        <row r="30">
          <cell r="J30" t="str">
            <v/>
          </cell>
        </row>
        <row r="31">
          <cell r="J31" t="str">
            <v/>
          </cell>
        </row>
        <row r="32">
          <cell r="J32" t="str">
            <v/>
          </cell>
        </row>
        <row r="33">
          <cell r="J33" t="str">
            <v/>
          </cell>
        </row>
        <row r="34">
          <cell r="J34" t="str">
            <v/>
          </cell>
        </row>
        <row r="35">
          <cell r="J35" t="str">
            <v/>
          </cell>
        </row>
        <row r="36">
          <cell r="J36" t="str">
            <v/>
          </cell>
        </row>
        <row r="37">
          <cell r="J37" t="str">
            <v/>
          </cell>
        </row>
        <row r="38">
          <cell r="J38" t="str">
            <v/>
          </cell>
        </row>
        <row r="39">
          <cell r="J39" t="str">
            <v/>
          </cell>
        </row>
        <row r="40">
          <cell r="J40" t="str">
            <v/>
          </cell>
        </row>
        <row r="41">
          <cell r="J41" t="str">
            <v/>
          </cell>
        </row>
        <row r="42">
          <cell r="J42" t="str">
            <v/>
          </cell>
        </row>
        <row r="43">
          <cell r="J43" t="str">
            <v/>
          </cell>
        </row>
        <row r="44">
          <cell r="J44" t="str">
            <v/>
          </cell>
        </row>
        <row r="45">
          <cell r="J45" t="str">
            <v/>
          </cell>
        </row>
      </sheetData>
      <sheetData sheetId="5">
        <row r="7">
          <cell r="B7">
            <v>0</v>
          </cell>
          <cell r="C7">
            <v>501</v>
          </cell>
          <cell r="D7">
            <v>1001</v>
          </cell>
          <cell r="E7">
            <v>2501</v>
          </cell>
          <cell r="F7">
            <v>3301</v>
          </cell>
          <cell r="K7">
            <v>0</v>
          </cell>
          <cell r="L7">
            <v>6</v>
          </cell>
          <cell r="M7">
            <v>6.1</v>
          </cell>
          <cell r="N7">
            <v>6.2</v>
          </cell>
          <cell r="O7">
            <v>6.3</v>
          </cell>
          <cell r="P7">
            <v>6.4</v>
          </cell>
          <cell r="Q7">
            <v>6.5</v>
          </cell>
          <cell r="R7">
            <v>6.6</v>
          </cell>
          <cell r="S7">
            <v>6.7</v>
          </cell>
          <cell r="T7">
            <v>6.8</v>
          </cell>
          <cell r="U7">
            <v>6.9</v>
          </cell>
          <cell r="V7">
            <v>7</v>
          </cell>
          <cell r="W7">
            <v>7.1</v>
          </cell>
          <cell r="X7">
            <v>7.2</v>
          </cell>
          <cell r="Y7">
            <v>7.3</v>
          </cell>
          <cell r="Z7">
            <v>7.4</v>
          </cell>
          <cell r="AA7">
            <v>7.5</v>
          </cell>
          <cell r="AB7">
            <v>7.6</v>
          </cell>
          <cell r="AC7">
            <v>7.7</v>
          </cell>
          <cell r="AD7">
            <v>7.8</v>
          </cell>
          <cell r="AE7">
            <v>7.9</v>
          </cell>
          <cell r="AF7">
            <v>8</v>
          </cell>
          <cell r="AG7">
            <v>8.1</v>
          </cell>
          <cell r="AH7">
            <v>8.1999999999999993</v>
          </cell>
          <cell r="AI7">
            <v>8.3000000000000007</v>
          </cell>
          <cell r="AJ7">
            <v>8.4</v>
          </cell>
          <cell r="AK7">
            <v>8.5</v>
          </cell>
          <cell r="AL7">
            <v>8.6</v>
          </cell>
          <cell r="AM7">
            <v>8.6999999999999993</v>
          </cell>
          <cell r="AN7">
            <v>8.8000000000000007</v>
          </cell>
          <cell r="AO7">
            <v>8.9</v>
          </cell>
          <cell r="AP7">
            <v>8.9999999999999893</v>
          </cell>
        </row>
        <row r="8">
          <cell r="B8">
            <v>1</v>
          </cell>
          <cell r="C8">
            <v>2</v>
          </cell>
          <cell r="D8">
            <v>3</v>
          </cell>
          <cell r="E8">
            <v>4</v>
          </cell>
          <cell r="F8">
            <v>6</v>
          </cell>
          <cell r="K8">
            <v>2</v>
          </cell>
          <cell r="L8">
            <v>2</v>
          </cell>
          <cell r="M8">
            <v>3</v>
          </cell>
          <cell r="N8">
            <v>4</v>
          </cell>
          <cell r="O8">
            <v>5</v>
          </cell>
          <cell r="P8">
            <v>6</v>
          </cell>
          <cell r="Q8">
            <v>7</v>
          </cell>
          <cell r="R8">
            <v>8</v>
          </cell>
          <cell r="S8">
            <v>9</v>
          </cell>
          <cell r="T8">
            <v>10</v>
          </cell>
          <cell r="U8">
            <v>11</v>
          </cell>
          <cell r="V8">
            <v>12</v>
          </cell>
          <cell r="W8">
            <v>13</v>
          </cell>
          <cell r="X8">
            <v>14</v>
          </cell>
          <cell r="Y8">
            <v>15</v>
          </cell>
          <cell r="Z8">
            <v>16</v>
          </cell>
          <cell r="AA8">
            <v>17</v>
          </cell>
          <cell r="AB8">
            <v>18</v>
          </cell>
          <cell r="AC8">
            <v>19</v>
          </cell>
          <cell r="AD8">
            <v>20</v>
          </cell>
          <cell r="AE8">
            <v>21</v>
          </cell>
          <cell r="AF8">
            <v>22</v>
          </cell>
          <cell r="AG8">
            <v>23</v>
          </cell>
          <cell r="AH8">
            <v>24</v>
          </cell>
          <cell r="AI8">
            <v>25</v>
          </cell>
          <cell r="AJ8">
            <v>26</v>
          </cell>
          <cell r="AK8">
            <v>27</v>
          </cell>
          <cell r="AL8">
            <v>28</v>
          </cell>
          <cell r="AM8">
            <v>29</v>
          </cell>
          <cell r="AN8">
            <v>30</v>
          </cell>
          <cell r="AO8">
            <v>31</v>
          </cell>
          <cell r="AP8">
            <v>32</v>
          </cell>
        </row>
        <row r="12">
          <cell r="O12">
            <v>1</v>
          </cell>
        </row>
      </sheetData>
      <sheetData sheetId="6"/>
      <sheetData sheetId="7"/>
      <sheetData sheetId="8">
        <row r="6">
          <cell r="C6">
            <v>0</v>
          </cell>
          <cell r="D6">
            <v>46</v>
          </cell>
          <cell r="E6">
            <v>47.6</v>
          </cell>
          <cell r="F6">
            <v>49.2</v>
          </cell>
          <cell r="G6">
            <v>50.8</v>
          </cell>
          <cell r="H6">
            <v>52.4</v>
          </cell>
          <cell r="I6">
            <v>54</v>
          </cell>
          <cell r="J6">
            <v>56.2</v>
          </cell>
          <cell r="K6">
            <v>58.4</v>
          </cell>
          <cell r="L6">
            <v>60.6</v>
          </cell>
          <cell r="M6">
            <v>62.8</v>
          </cell>
          <cell r="N6">
            <v>65</v>
          </cell>
          <cell r="O6">
            <v>67.8</v>
          </cell>
          <cell r="P6">
            <v>70.599999999999994</v>
          </cell>
          <cell r="Q6">
            <v>73.400000000000006</v>
          </cell>
          <cell r="R6">
            <v>76.2</v>
          </cell>
          <cell r="S6">
            <v>79</v>
          </cell>
          <cell r="T6">
            <v>81.599999999999994</v>
          </cell>
          <cell r="U6">
            <v>84.2</v>
          </cell>
          <cell r="V6">
            <v>86.8</v>
          </cell>
          <cell r="W6">
            <v>89.4</v>
          </cell>
          <cell r="X6">
            <v>92</v>
          </cell>
          <cell r="Y6">
            <v>95.6</v>
          </cell>
          <cell r="Z6">
            <v>99.2</v>
          </cell>
          <cell r="AA6">
            <v>102.8</v>
          </cell>
          <cell r="AB6">
            <v>106.4</v>
          </cell>
          <cell r="AC6">
            <v>110</v>
          </cell>
          <cell r="AD6">
            <v>114</v>
          </cell>
          <cell r="AE6">
            <v>118</v>
          </cell>
          <cell r="AF6">
            <v>122</v>
          </cell>
          <cell r="AG6">
            <v>126</v>
          </cell>
          <cell r="AH6">
            <v>130</v>
          </cell>
        </row>
        <row r="7">
          <cell r="C7">
            <v>500</v>
          </cell>
          <cell r="D7">
            <v>46</v>
          </cell>
          <cell r="E7">
            <v>47.6</v>
          </cell>
          <cell r="F7">
            <v>49.2</v>
          </cell>
          <cell r="G7">
            <v>50.8</v>
          </cell>
          <cell r="H7">
            <v>52.4</v>
          </cell>
          <cell r="I7">
            <v>54</v>
          </cell>
          <cell r="J7">
            <v>56.2</v>
          </cell>
          <cell r="K7">
            <v>58.4</v>
          </cell>
          <cell r="L7">
            <v>60.6</v>
          </cell>
          <cell r="M7">
            <v>62.8</v>
          </cell>
          <cell r="N7">
            <v>65</v>
          </cell>
          <cell r="O7">
            <v>67.8</v>
          </cell>
          <cell r="P7">
            <v>70.599999999999994</v>
          </cell>
          <cell r="Q7">
            <v>73.400000000000006</v>
          </cell>
          <cell r="R7">
            <v>76.2</v>
          </cell>
          <cell r="S7">
            <v>79</v>
          </cell>
          <cell r="T7">
            <v>81.599999999999994</v>
          </cell>
          <cell r="U7">
            <v>84.2</v>
          </cell>
          <cell r="V7">
            <v>86.8</v>
          </cell>
          <cell r="W7">
            <v>89.4</v>
          </cell>
          <cell r="X7">
            <v>92</v>
          </cell>
          <cell r="Y7">
            <v>95.6</v>
          </cell>
          <cell r="Z7">
            <v>99.2</v>
          </cell>
          <cell r="AA7">
            <v>102.8</v>
          </cell>
          <cell r="AB7">
            <v>106.4</v>
          </cell>
          <cell r="AC7">
            <v>110</v>
          </cell>
          <cell r="AD7">
            <v>114</v>
          </cell>
          <cell r="AE7">
            <v>118</v>
          </cell>
          <cell r="AF7">
            <v>122</v>
          </cell>
          <cell r="AG7">
            <v>126</v>
          </cell>
          <cell r="AH7">
            <v>130</v>
          </cell>
        </row>
        <row r="8">
          <cell r="C8">
            <v>504</v>
          </cell>
          <cell r="D8">
            <v>46</v>
          </cell>
          <cell r="E8">
            <v>47.6</v>
          </cell>
          <cell r="F8">
            <v>49.2</v>
          </cell>
          <cell r="G8">
            <v>50.8</v>
          </cell>
          <cell r="H8">
            <v>52.4</v>
          </cell>
          <cell r="I8">
            <v>54</v>
          </cell>
          <cell r="J8">
            <v>56.2</v>
          </cell>
          <cell r="K8">
            <v>58.4</v>
          </cell>
          <cell r="L8">
            <v>60.6</v>
          </cell>
          <cell r="M8">
            <v>62.8</v>
          </cell>
          <cell r="N8">
            <v>65</v>
          </cell>
          <cell r="O8">
            <v>67.8</v>
          </cell>
          <cell r="P8">
            <v>70.599999999999994</v>
          </cell>
          <cell r="Q8">
            <v>73.400000000000006</v>
          </cell>
          <cell r="R8">
            <v>76.2</v>
          </cell>
          <cell r="S8">
            <v>79</v>
          </cell>
          <cell r="T8">
            <v>81.599999999999994</v>
          </cell>
          <cell r="U8">
            <v>84.2</v>
          </cell>
          <cell r="V8">
            <v>86.8</v>
          </cell>
          <cell r="W8">
            <v>89.4</v>
          </cell>
          <cell r="X8">
            <v>92</v>
          </cell>
          <cell r="Y8">
            <v>95.6</v>
          </cell>
          <cell r="Z8">
            <v>99.2</v>
          </cell>
          <cell r="AA8">
            <v>102.8</v>
          </cell>
          <cell r="AB8">
            <v>106.4</v>
          </cell>
          <cell r="AC8">
            <v>110</v>
          </cell>
          <cell r="AD8">
            <v>114</v>
          </cell>
          <cell r="AE8">
            <v>118</v>
          </cell>
          <cell r="AF8">
            <v>122</v>
          </cell>
          <cell r="AG8">
            <v>126</v>
          </cell>
          <cell r="AH8">
            <v>130</v>
          </cell>
        </row>
        <row r="9">
          <cell r="C9">
            <v>506</v>
          </cell>
          <cell r="D9">
            <v>47</v>
          </cell>
          <cell r="E9">
            <v>48.8</v>
          </cell>
          <cell r="F9">
            <v>50.6</v>
          </cell>
          <cell r="G9">
            <v>52.4</v>
          </cell>
          <cell r="H9">
            <v>54.2</v>
          </cell>
          <cell r="I9">
            <v>56</v>
          </cell>
          <cell r="J9">
            <v>58.2</v>
          </cell>
          <cell r="K9">
            <v>60.4</v>
          </cell>
          <cell r="L9">
            <v>62.6</v>
          </cell>
          <cell r="M9">
            <v>64.8</v>
          </cell>
          <cell r="N9">
            <v>67</v>
          </cell>
          <cell r="O9">
            <v>69.599999999999994</v>
          </cell>
          <cell r="P9">
            <v>72.2</v>
          </cell>
          <cell r="Q9">
            <v>74.8</v>
          </cell>
          <cell r="R9">
            <v>77.400000000000006</v>
          </cell>
          <cell r="S9">
            <v>80</v>
          </cell>
          <cell r="T9">
            <v>83</v>
          </cell>
          <cell r="U9">
            <v>86</v>
          </cell>
          <cell r="V9">
            <v>89</v>
          </cell>
          <cell r="W9">
            <v>92</v>
          </cell>
          <cell r="X9">
            <v>95</v>
          </cell>
          <cell r="Y9">
            <v>98.8</v>
          </cell>
          <cell r="Z9">
            <v>102.6</v>
          </cell>
          <cell r="AA9">
            <v>106.4</v>
          </cell>
          <cell r="AB9">
            <v>110.2</v>
          </cell>
          <cell r="AC9">
            <v>114</v>
          </cell>
          <cell r="AD9">
            <v>118.4</v>
          </cell>
          <cell r="AE9">
            <v>122.8</v>
          </cell>
          <cell r="AF9">
            <v>127.2</v>
          </cell>
          <cell r="AG9">
            <v>131.6</v>
          </cell>
          <cell r="AH9">
            <v>136</v>
          </cell>
        </row>
        <row r="10">
          <cell r="C10">
            <v>508</v>
          </cell>
          <cell r="D10">
            <v>48</v>
          </cell>
          <cell r="E10">
            <v>49.8</v>
          </cell>
          <cell r="F10">
            <v>51.6</v>
          </cell>
          <cell r="G10">
            <v>53.4</v>
          </cell>
          <cell r="H10">
            <v>55.2</v>
          </cell>
          <cell r="I10">
            <v>57</v>
          </cell>
          <cell r="J10">
            <v>59.2</v>
          </cell>
          <cell r="K10">
            <v>61.4</v>
          </cell>
          <cell r="L10">
            <v>63.6</v>
          </cell>
          <cell r="M10">
            <v>65.8</v>
          </cell>
          <cell r="N10">
            <v>68</v>
          </cell>
          <cell r="O10">
            <v>70.8</v>
          </cell>
          <cell r="P10">
            <v>73.599999999999994</v>
          </cell>
          <cell r="Q10">
            <v>76.400000000000006</v>
          </cell>
          <cell r="R10">
            <v>79.2</v>
          </cell>
          <cell r="S10">
            <v>82</v>
          </cell>
          <cell r="T10">
            <v>85.2</v>
          </cell>
          <cell r="U10">
            <v>88.4</v>
          </cell>
          <cell r="V10">
            <v>91.6</v>
          </cell>
          <cell r="W10">
            <v>94.8</v>
          </cell>
          <cell r="X10">
            <v>98</v>
          </cell>
          <cell r="Y10">
            <v>102</v>
          </cell>
          <cell r="Z10">
            <v>106</v>
          </cell>
          <cell r="AA10">
            <v>110</v>
          </cell>
          <cell r="AB10">
            <v>114</v>
          </cell>
          <cell r="AC10">
            <v>118</v>
          </cell>
          <cell r="AD10">
            <v>122.6</v>
          </cell>
          <cell r="AE10">
            <v>127.2</v>
          </cell>
          <cell r="AF10">
            <v>131.80000000000001</v>
          </cell>
          <cell r="AG10">
            <v>136.4</v>
          </cell>
          <cell r="AH10">
            <v>141</v>
          </cell>
        </row>
        <row r="11">
          <cell r="C11">
            <v>510</v>
          </cell>
          <cell r="D11">
            <v>49</v>
          </cell>
          <cell r="E11">
            <v>51</v>
          </cell>
          <cell r="F11">
            <v>53</v>
          </cell>
          <cell r="G11">
            <v>55</v>
          </cell>
          <cell r="H11">
            <v>57</v>
          </cell>
          <cell r="I11">
            <v>59</v>
          </cell>
          <cell r="J11">
            <v>61.2</v>
          </cell>
          <cell r="K11">
            <v>63.4</v>
          </cell>
          <cell r="L11">
            <v>65.599999999999994</v>
          </cell>
          <cell r="M11">
            <v>67.8</v>
          </cell>
          <cell r="N11">
            <v>70</v>
          </cell>
          <cell r="O11">
            <v>72.8</v>
          </cell>
          <cell r="P11">
            <v>75.599999999999994</v>
          </cell>
          <cell r="Q11">
            <v>78.400000000000006</v>
          </cell>
          <cell r="R11">
            <v>81.2</v>
          </cell>
          <cell r="S11">
            <v>84</v>
          </cell>
          <cell r="T11">
            <v>87.4</v>
          </cell>
          <cell r="U11">
            <v>90.8</v>
          </cell>
          <cell r="V11">
            <v>94.2</v>
          </cell>
          <cell r="W11">
            <v>97.6</v>
          </cell>
          <cell r="X11">
            <v>101</v>
          </cell>
          <cell r="Y11">
            <v>105.2</v>
          </cell>
          <cell r="Z11">
            <v>109.4</v>
          </cell>
          <cell r="AA11">
            <v>113.6</v>
          </cell>
          <cell r="AB11">
            <v>117.8</v>
          </cell>
          <cell r="AC11">
            <v>122</v>
          </cell>
          <cell r="AD11">
            <v>126.8</v>
          </cell>
          <cell r="AE11">
            <v>131.6</v>
          </cell>
          <cell r="AF11">
            <v>136.4</v>
          </cell>
          <cell r="AG11">
            <v>141.19999999999999</v>
          </cell>
          <cell r="AH11">
            <v>146</v>
          </cell>
        </row>
        <row r="12">
          <cell r="C12">
            <v>512</v>
          </cell>
          <cell r="D12">
            <v>51</v>
          </cell>
          <cell r="E12">
            <v>52.8</v>
          </cell>
          <cell r="F12">
            <v>54.6</v>
          </cell>
          <cell r="G12">
            <v>56.4</v>
          </cell>
          <cell r="H12">
            <v>58.2</v>
          </cell>
          <cell r="I12">
            <v>60</v>
          </cell>
          <cell r="J12">
            <v>62.4</v>
          </cell>
          <cell r="K12">
            <v>64.8</v>
          </cell>
          <cell r="L12">
            <v>67.2</v>
          </cell>
          <cell r="M12">
            <v>69.599999999999994</v>
          </cell>
          <cell r="N12">
            <v>72</v>
          </cell>
          <cell r="O12">
            <v>74.8</v>
          </cell>
          <cell r="P12">
            <v>77.599999999999994</v>
          </cell>
          <cell r="Q12">
            <v>80.400000000000006</v>
          </cell>
          <cell r="R12">
            <v>83.2</v>
          </cell>
          <cell r="S12">
            <v>86</v>
          </cell>
          <cell r="T12">
            <v>89.6</v>
          </cell>
          <cell r="U12">
            <v>93.2</v>
          </cell>
          <cell r="V12">
            <v>96.8</v>
          </cell>
          <cell r="W12">
            <v>100.4</v>
          </cell>
          <cell r="X12">
            <v>104</v>
          </cell>
          <cell r="Y12">
            <v>108.2</v>
          </cell>
          <cell r="Z12">
            <v>112.4</v>
          </cell>
          <cell r="AA12">
            <v>116.6</v>
          </cell>
          <cell r="AB12">
            <v>120.8</v>
          </cell>
          <cell r="AC12">
            <v>125</v>
          </cell>
          <cell r="AD12">
            <v>130</v>
          </cell>
          <cell r="AE12">
            <v>135</v>
          </cell>
          <cell r="AF12">
            <v>140</v>
          </cell>
          <cell r="AG12">
            <v>145</v>
          </cell>
          <cell r="AH12">
            <v>150</v>
          </cell>
        </row>
        <row r="13">
          <cell r="C13">
            <v>514</v>
          </cell>
          <cell r="D13">
            <v>52</v>
          </cell>
          <cell r="E13">
            <v>53.8</v>
          </cell>
          <cell r="F13">
            <v>55.6</v>
          </cell>
          <cell r="G13">
            <v>57.4</v>
          </cell>
          <cell r="H13">
            <v>59.2</v>
          </cell>
          <cell r="I13">
            <v>61</v>
          </cell>
          <cell r="J13">
            <v>63.6</v>
          </cell>
          <cell r="K13">
            <v>66.2</v>
          </cell>
          <cell r="L13">
            <v>68.8</v>
          </cell>
          <cell r="M13">
            <v>71.400000000000006</v>
          </cell>
          <cell r="N13">
            <v>74</v>
          </cell>
          <cell r="O13">
            <v>77</v>
          </cell>
          <cell r="P13">
            <v>80</v>
          </cell>
          <cell r="Q13">
            <v>83</v>
          </cell>
          <cell r="R13">
            <v>86</v>
          </cell>
          <cell r="S13">
            <v>89</v>
          </cell>
          <cell r="T13">
            <v>92.6</v>
          </cell>
          <cell r="U13">
            <v>96.2</v>
          </cell>
          <cell r="V13">
            <v>99.8</v>
          </cell>
          <cell r="W13">
            <v>103.4</v>
          </cell>
          <cell r="X13">
            <v>107</v>
          </cell>
          <cell r="Y13">
            <v>111.4</v>
          </cell>
          <cell r="Z13">
            <v>115.8</v>
          </cell>
          <cell r="AA13">
            <v>120.2</v>
          </cell>
          <cell r="AB13">
            <v>124.6</v>
          </cell>
          <cell r="AC13">
            <v>129</v>
          </cell>
          <cell r="AD13">
            <v>134.19999999999999</v>
          </cell>
          <cell r="AE13">
            <v>139.4</v>
          </cell>
          <cell r="AF13">
            <v>144.6</v>
          </cell>
          <cell r="AG13">
            <v>149.80000000000001</v>
          </cell>
          <cell r="AH13">
            <v>155</v>
          </cell>
        </row>
        <row r="14">
          <cell r="C14">
            <v>516</v>
          </cell>
          <cell r="D14">
            <v>52</v>
          </cell>
          <cell r="E14">
            <v>54.2</v>
          </cell>
          <cell r="F14">
            <v>56.4</v>
          </cell>
          <cell r="G14">
            <v>58.6</v>
          </cell>
          <cell r="H14">
            <v>60.8</v>
          </cell>
          <cell r="I14">
            <v>63</v>
          </cell>
          <cell r="J14">
            <v>65.400000000000006</v>
          </cell>
          <cell r="K14">
            <v>67.8</v>
          </cell>
          <cell r="L14">
            <v>70.2</v>
          </cell>
          <cell r="M14">
            <v>72.599999999999994</v>
          </cell>
          <cell r="N14">
            <v>75</v>
          </cell>
          <cell r="O14">
            <v>78.2</v>
          </cell>
          <cell r="P14">
            <v>81.400000000000006</v>
          </cell>
          <cell r="Q14">
            <v>84.6</v>
          </cell>
          <cell r="R14">
            <v>87.8</v>
          </cell>
          <cell r="S14">
            <v>91</v>
          </cell>
          <cell r="T14">
            <v>94.8</v>
          </cell>
          <cell r="U14">
            <v>98.6</v>
          </cell>
          <cell r="V14">
            <v>102.4</v>
          </cell>
          <cell r="W14">
            <v>106.2</v>
          </cell>
          <cell r="X14">
            <v>110</v>
          </cell>
          <cell r="Y14">
            <v>114.4</v>
          </cell>
          <cell r="Z14">
            <v>118.8</v>
          </cell>
          <cell r="AA14">
            <v>123.2</v>
          </cell>
          <cell r="AB14">
            <v>127.6</v>
          </cell>
          <cell r="AC14">
            <v>132</v>
          </cell>
          <cell r="AD14">
            <v>137.4</v>
          </cell>
          <cell r="AE14">
            <v>142.80000000000001</v>
          </cell>
          <cell r="AF14">
            <v>148.19999999999999</v>
          </cell>
          <cell r="AG14">
            <v>153.6</v>
          </cell>
          <cell r="AH14">
            <v>159</v>
          </cell>
        </row>
        <row r="15">
          <cell r="C15">
            <v>518</v>
          </cell>
          <cell r="D15">
            <v>54</v>
          </cell>
          <cell r="E15">
            <v>56</v>
          </cell>
          <cell r="F15">
            <v>58</v>
          </cell>
          <cell r="G15">
            <v>60</v>
          </cell>
          <cell r="H15">
            <v>62</v>
          </cell>
          <cell r="I15">
            <v>64</v>
          </cell>
          <cell r="J15">
            <v>66.599999999999994</v>
          </cell>
          <cell r="K15">
            <v>69.2</v>
          </cell>
          <cell r="L15">
            <v>71.8</v>
          </cell>
          <cell r="M15">
            <v>74.400000000000006</v>
          </cell>
          <cell r="N15">
            <v>77</v>
          </cell>
          <cell r="O15">
            <v>80.2</v>
          </cell>
          <cell r="P15">
            <v>83.4</v>
          </cell>
          <cell r="Q15">
            <v>86.6</v>
          </cell>
          <cell r="R15">
            <v>89.8</v>
          </cell>
          <cell r="S15">
            <v>93</v>
          </cell>
          <cell r="T15">
            <v>97</v>
          </cell>
          <cell r="U15">
            <v>101</v>
          </cell>
          <cell r="V15">
            <v>105</v>
          </cell>
          <cell r="W15">
            <v>109</v>
          </cell>
          <cell r="X15">
            <v>113</v>
          </cell>
          <cell r="Y15">
            <v>117.6</v>
          </cell>
          <cell r="Z15">
            <v>122.2</v>
          </cell>
          <cell r="AA15">
            <v>126.8</v>
          </cell>
          <cell r="AB15">
            <v>131.4</v>
          </cell>
          <cell r="AC15">
            <v>136</v>
          </cell>
          <cell r="AD15">
            <v>141.4</v>
          </cell>
          <cell r="AE15">
            <v>146.80000000000001</v>
          </cell>
          <cell r="AF15">
            <v>152.19999999999999</v>
          </cell>
          <cell r="AG15">
            <v>157.6</v>
          </cell>
          <cell r="AH15">
            <v>163</v>
          </cell>
        </row>
        <row r="16">
          <cell r="C16">
            <v>520</v>
          </cell>
          <cell r="D16">
            <v>55</v>
          </cell>
          <cell r="E16">
            <v>57.2</v>
          </cell>
          <cell r="F16">
            <v>59.4</v>
          </cell>
          <cell r="G16">
            <v>61.6</v>
          </cell>
          <cell r="H16">
            <v>63.8</v>
          </cell>
          <cell r="I16">
            <v>66</v>
          </cell>
          <cell r="J16">
            <v>68.599999999999994</v>
          </cell>
          <cell r="K16">
            <v>71.2</v>
          </cell>
          <cell r="L16">
            <v>73.8</v>
          </cell>
          <cell r="M16">
            <v>76.400000000000006</v>
          </cell>
          <cell r="N16">
            <v>79</v>
          </cell>
          <cell r="O16">
            <v>82.2</v>
          </cell>
          <cell r="P16">
            <v>85.4</v>
          </cell>
          <cell r="Q16">
            <v>88.6</v>
          </cell>
          <cell r="R16">
            <v>91.8</v>
          </cell>
          <cell r="S16">
            <v>95</v>
          </cell>
          <cell r="T16">
            <v>99</v>
          </cell>
          <cell r="U16">
            <v>103</v>
          </cell>
          <cell r="V16">
            <v>107</v>
          </cell>
          <cell r="W16">
            <v>111</v>
          </cell>
          <cell r="X16">
            <v>115</v>
          </cell>
          <cell r="Y16">
            <v>119.8</v>
          </cell>
          <cell r="Z16">
            <v>124.6</v>
          </cell>
          <cell r="AA16">
            <v>129.4</v>
          </cell>
          <cell r="AB16">
            <v>134.19999999999999</v>
          </cell>
          <cell r="AC16">
            <v>139</v>
          </cell>
          <cell r="AD16">
            <v>144.6</v>
          </cell>
          <cell r="AE16">
            <v>150.19999999999999</v>
          </cell>
          <cell r="AF16">
            <v>155.80000000000001</v>
          </cell>
          <cell r="AG16">
            <v>161.4</v>
          </cell>
          <cell r="AH16">
            <v>167</v>
          </cell>
        </row>
        <row r="17">
          <cell r="C17">
            <v>522</v>
          </cell>
          <cell r="D17">
            <v>56</v>
          </cell>
          <cell r="E17">
            <v>58.2</v>
          </cell>
          <cell r="F17">
            <v>60.4</v>
          </cell>
          <cell r="G17">
            <v>62.6</v>
          </cell>
          <cell r="H17">
            <v>64.8</v>
          </cell>
          <cell r="I17">
            <v>67</v>
          </cell>
          <cell r="J17">
            <v>69.8</v>
          </cell>
          <cell r="K17">
            <v>72.599999999999994</v>
          </cell>
          <cell r="L17">
            <v>75.400000000000006</v>
          </cell>
          <cell r="M17">
            <v>78.2</v>
          </cell>
          <cell r="N17">
            <v>81</v>
          </cell>
          <cell r="O17">
            <v>84.6</v>
          </cell>
          <cell r="P17">
            <v>88.2</v>
          </cell>
          <cell r="Q17">
            <v>91.8</v>
          </cell>
          <cell r="R17">
            <v>95.4</v>
          </cell>
          <cell r="S17">
            <v>99</v>
          </cell>
          <cell r="T17">
            <v>102.8</v>
          </cell>
          <cell r="U17">
            <v>106.6</v>
          </cell>
          <cell r="V17">
            <v>110.4</v>
          </cell>
          <cell r="W17">
            <v>114.2</v>
          </cell>
          <cell r="X17">
            <v>118</v>
          </cell>
          <cell r="Y17">
            <v>122.8</v>
          </cell>
          <cell r="Z17">
            <v>127.6</v>
          </cell>
          <cell r="AA17">
            <v>132.4</v>
          </cell>
          <cell r="AB17">
            <v>137.19999999999999</v>
          </cell>
          <cell r="AC17">
            <v>142</v>
          </cell>
          <cell r="AD17">
            <v>147.6</v>
          </cell>
          <cell r="AE17">
            <v>153.19999999999999</v>
          </cell>
          <cell r="AF17">
            <v>158.80000000000001</v>
          </cell>
          <cell r="AG17">
            <v>164.4</v>
          </cell>
          <cell r="AH17">
            <v>170</v>
          </cell>
        </row>
        <row r="18">
          <cell r="C18">
            <v>524</v>
          </cell>
          <cell r="D18">
            <v>57</v>
          </cell>
          <cell r="E18">
            <v>59.2</v>
          </cell>
          <cell r="F18">
            <v>61.4</v>
          </cell>
          <cell r="G18">
            <v>63.6</v>
          </cell>
          <cell r="H18">
            <v>65.8</v>
          </cell>
          <cell r="I18">
            <v>68</v>
          </cell>
          <cell r="J18">
            <v>70.8</v>
          </cell>
          <cell r="K18">
            <v>73.599999999999994</v>
          </cell>
          <cell r="L18">
            <v>76.400000000000006</v>
          </cell>
          <cell r="M18">
            <v>79.2</v>
          </cell>
          <cell r="N18">
            <v>82</v>
          </cell>
          <cell r="O18">
            <v>85.4</v>
          </cell>
          <cell r="P18">
            <v>88.8</v>
          </cell>
          <cell r="Q18">
            <v>92.2</v>
          </cell>
          <cell r="R18">
            <v>95.6</v>
          </cell>
          <cell r="S18">
            <v>99</v>
          </cell>
          <cell r="T18">
            <v>103.2</v>
          </cell>
          <cell r="U18">
            <v>107.4</v>
          </cell>
          <cell r="V18">
            <v>111.6</v>
          </cell>
          <cell r="W18">
            <v>115.8</v>
          </cell>
          <cell r="X18">
            <v>120</v>
          </cell>
          <cell r="Y18">
            <v>125</v>
          </cell>
          <cell r="Z18">
            <v>130</v>
          </cell>
          <cell r="AA18">
            <v>135</v>
          </cell>
          <cell r="AB18">
            <v>140</v>
          </cell>
          <cell r="AC18">
            <v>145</v>
          </cell>
          <cell r="AD18">
            <v>150.80000000000001</v>
          </cell>
          <cell r="AE18">
            <v>156.6</v>
          </cell>
          <cell r="AF18">
            <v>162.4</v>
          </cell>
          <cell r="AG18">
            <v>168.2</v>
          </cell>
          <cell r="AH18">
            <v>174</v>
          </cell>
        </row>
        <row r="19">
          <cell r="C19">
            <v>526</v>
          </cell>
          <cell r="D19">
            <v>58</v>
          </cell>
          <cell r="E19">
            <v>60.4</v>
          </cell>
          <cell r="F19">
            <v>62.8</v>
          </cell>
          <cell r="G19">
            <v>65.2</v>
          </cell>
          <cell r="H19">
            <v>67.599999999999994</v>
          </cell>
          <cell r="I19">
            <v>70</v>
          </cell>
          <cell r="J19">
            <v>72.8</v>
          </cell>
          <cell r="K19">
            <v>75.599999999999994</v>
          </cell>
          <cell r="L19">
            <v>78.400000000000006</v>
          </cell>
          <cell r="M19">
            <v>81.2</v>
          </cell>
          <cell r="N19">
            <v>84</v>
          </cell>
          <cell r="O19">
            <v>87.4</v>
          </cell>
          <cell r="P19">
            <v>90.8</v>
          </cell>
          <cell r="Q19">
            <v>94.2</v>
          </cell>
          <cell r="R19">
            <v>97.6</v>
          </cell>
          <cell r="S19">
            <v>101</v>
          </cell>
          <cell r="T19">
            <v>105.4</v>
          </cell>
          <cell r="U19">
            <v>109.8</v>
          </cell>
          <cell r="V19">
            <v>114.2</v>
          </cell>
          <cell r="W19">
            <v>118.6</v>
          </cell>
          <cell r="X19">
            <v>123</v>
          </cell>
          <cell r="Y19">
            <v>128</v>
          </cell>
          <cell r="Z19">
            <v>133</v>
          </cell>
          <cell r="AA19">
            <v>138</v>
          </cell>
          <cell r="AB19">
            <v>143</v>
          </cell>
          <cell r="AC19">
            <v>148</v>
          </cell>
          <cell r="AD19">
            <v>154</v>
          </cell>
          <cell r="AE19">
            <v>160</v>
          </cell>
          <cell r="AF19">
            <v>166</v>
          </cell>
          <cell r="AG19">
            <v>172</v>
          </cell>
          <cell r="AH19">
            <v>178</v>
          </cell>
        </row>
        <row r="20">
          <cell r="C20">
            <v>528</v>
          </cell>
          <cell r="D20">
            <v>59</v>
          </cell>
          <cell r="E20">
            <v>61.4</v>
          </cell>
          <cell r="F20">
            <v>63.8</v>
          </cell>
          <cell r="G20">
            <v>66.2</v>
          </cell>
          <cell r="H20">
            <v>68.599999999999994</v>
          </cell>
          <cell r="I20">
            <v>71</v>
          </cell>
          <cell r="J20">
            <v>74</v>
          </cell>
          <cell r="K20">
            <v>77</v>
          </cell>
          <cell r="L20">
            <v>80</v>
          </cell>
          <cell r="M20">
            <v>83</v>
          </cell>
          <cell r="N20">
            <v>86</v>
          </cell>
          <cell r="O20">
            <v>89.4</v>
          </cell>
          <cell r="P20">
            <v>92.8</v>
          </cell>
          <cell r="Q20">
            <v>96.2</v>
          </cell>
          <cell r="R20">
            <v>99.6</v>
          </cell>
          <cell r="S20">
            <v>103</v>
          </cell>
          <cell r="T20">
            <v>107.4</v>
          </cell>
          <cell r="U20">
            <v>111.8</v>
          </cell>
          <cell r="V20">
            <v>116.2</v>
          </cell>
          <cell r="W20">
            <v>120.6</v>
          </cell>
          <cell r="X20">
            <v>125</v>
          </cell>
          <cell r="Y20">
            <v>130.19999999999999</v>
          </cell>
          <cell r="Z20">
            <v>135.4</v>
          </cell>
          <cell r="AA20">
            <v>140.6</v>
          </cell>
          <cell r="AB20">
            <v>145.80000000000001</v>
          </cell>
          <cell r="AC20">
            <v>151</v>
          </cell>
          <cell r="AD20">
            <v>157</v>
          </cell>
          <cell r="AE20">
            <v>163</v>
          </cell>
          <cell r="AF20">
            <v>169</v>
          </cell>
          <cell r="AG20">
            <v>175</v>
          </cell>
          <cell r="AH20">
            <v>181</v>
          </cell>
        </row>
        <row r="21">
          <cell r="C21">
            <v>530</v>
          </cell>
          <cell r="D21">
            <v>60</v>
          </cell>
          <cell r="E21">
            <v>62.4</v>
          </cell>
          <cell r="F21">
            <v>64.8</v>
          </cell>
          <cell r="G21">
            <v>67.2</v>
          </cell>
          <cell r="H21">
            <v>69.599999999999994</v>
          </cell>
          <cell r="I21">
            <v>72</v>
          </cell>
          <cell r="J21">
            <v>75</v>
          </cell>
          <cell r="K21">
            <v>78</v>
          </cell>
          <cell r="L21">
            <v>81</v>
          </cell>
          <cell r="M21">
            <v>84</v>
          </cell>
          <cell r="N21">
            <v>87</v>
          </cell>
          <cell r="O21">
            <v>90.6</v>
          </cell>
          <cell r="P21">
            <v>94.2</v>
          </cell>
          <cell r="Q21">
            <v>97.8</v>
          </cell>
          <cell r="R21">
            <v>101.4</v>
          </cell>
          <cell r="S21">
            <v>105</v>
          </cell>
          <cell r="T21">
            <v>109.4</v>
          </cell>
          <cell r="U21">
            <v>113.8</v>
          </cell>
          <cell r="V21">
            <v>118.2</v>
          </cell>
          <cell r="W21">
            <v>122.6</v>
          </cell>
          <cell r="X21">
            <v>127</v>
          </cell>
          <cell r="Y21">
            <v>132.19999999999999</v>
          </cell>
          <cell r="Z21">
            <v>137.4</v>
          </cell>
          <cell r="AA21">
            <v>142.6</v>
          </cell>
          <cell r="AB21">
            <v>147.80000000000001</v>
          </cell>
          <cell r="AC21">
            <v>153</v>
          </cell>
          <cell r="AD21">
            <v>159.19999999999999</v>
          </cell>
          <cell r="AE21">
            <v>165.4</v>
          </cell>
          <cell r="AF21">
            <v>171.6</v>
          </cell>
          <cell r="AG21">
            <v>177.8</v>
          </cell>
          <cell r="AH21">
            <v>184</v>
          </cell>
        </row>
        <row r="22">
          <cell r="C22">
            <v>1000</v>
          </cell>
          <cell r="D22">
            <v>44.444444444444443</v>
          </cell>
          <cell r="E22">
            <v>46.022222222222226</v>
          </cell>
          <cell r="F22">
            <v>47.6</v>
          </cell>
          <cell r="G22">
            <v>49.177777777777784</v>
          </cell>
          <cell r="H22">
            <v>50.75555555555556</v>
          </cell>
          <cell r="I22">
            <v>52.333333333333336</v>
          </cell>
          <cell r="J22">
            <v>54.44444444444445</v>
          </cell>
          <cell r="K22">
            <v>56.555555555555557</v>
          </cell>
          <cell r="L22">
            <v>58.666666666666671</v>
          </cell>
          <cell r="M22">
            <v>60.777777777777786</v>
          </cell>
          <cell r="N22">
            <v>62.888888888888886</v>
          </cell>
          <cell r="O22">
            <v>65.577777777777769</v>
          </cell>
          <cell r="P22">
            <v>68.266666666666666</v>
          </cell>
          <cell r="Q22">
            <v>70.955555555555549</v>
          </cell>
          <cell r="R22">
            <v>73.644444444444431</v>
          </cell>
          <cell r="S22">
            <v>76.333333333333329</v>
          </cell>
          <cell r="T22">
            <v>78.888888888888886</v>
          </cell>
          <cell r="U22">
            <v>81.444444444444429</v>
          </cell>
          <cell r="V22">
            <v>84</v>
          </cell>
          <cell r="W22">
            <v>86.555555555555543</v>
          </cell>
          <cell r="X22">
            <v>89.111111111111114</v>
          </cell>
          <cell r="Y22">
            <v>92.6</v>
          </cell>
          <cell r="Z22">
            <v>96.088888888888874</v>
          </cell>
          <cell r="AA22">
            <v>99.577777777777754</v>
          </cell>
          <cell r="AB22">
            <v>103.06666666666665</v>
          </cell>
          <cell r="AC22">
            <v>106.55555555555556</v>
          </cell>
          <cell r="AD22">
            <v>110.42222222222222</v>
          </cell>
          <cell r="AE22">
            <v>114.28888888888889</v>
          </cell>
          <cell r="AF22">
            <v>118.15555555555555</v>
          </cell>
          <cell r="AG22">
            <v>122.02222222222223</v>
          </cell>
          <cell r="AH22">
            <v>125.88888888888889</v>
          </cell>
        </row>
        <row r="23">
          <cell r="C23">
            <v>1004</v>
          </cell>
          <cell r="D23">
            <v>44.444444444444443</v>
          </cell>
          <cell r="E23">
            <v>46.022222222222226</v>
          </cell>
          <cell r="F23">
            <v>47.6</v>
          </cell>
          <cell r="G23">
            <v>49.177777777777784</v>
          </cell>
          <cell r="H23">
            <v>50.75555555555556</v>
          </cell>
          <cell r="I23">
            <v>52.333333333333336</v>
          </cell>
          <cell r="J23">
            <v>54.44444444444445</v>
          </cell>
          <cell r="K23">
            <v>56.555555555555557</v>
          </cell>
          <cell r="L23">
            <v>58.666666666666671</v>
          </cell>
          <cell r="M23">
            <v>60.777777777777786</v>
          </cell>
          <cell r="N23">
            <v>62.888888888888886</v>
          </cell>
          <cell r="O23">
            <v>65.577777777777769</v>
          </cell>
          <cell r="P23">
            <v>68.266666666666666</v>
          </cell>
          <cell r="Q23">
            <v>70.955555555555549</v>
          </cell>
          <cell r="R23">
            <v>73.644444444444431</v>
          </cell>
          <cell r="S23">
            <v>76.333333333333329</v>
          </cell>
          <cell r="T23">
            <v>78.888888888888886</v>
          </cell>
          <cell r="U23">
            <v>81.444444444444429</v>
          </cell>
          <cell r="V23">
            <v>84</v>
          </cell>
          <cell r="W23">
            <v>86.555555555555543</v>
          </cell>
          <cell r="X23">
            <v>89.111111111111114</v>
          </cell>
          <cell r="Y23">
            <v>92.6</v>
          </cell>
          <cell r="Z23">
            <v>96.088888888888874</v>
          </cell>
          <cell r="AA23">
            <v>99.577777777777754</v>
          </cell>
          <cell r="AB23">
            <v>103.06666666666665</v>
          </cell>
          <cell r="AC23">
            <v>106.55555555555556</v>
          </cell>
          <cell r="AD23">
            <v>110.42222222222222</v>
          </cell>
          <cell r="AE23">
            <v>114.28888888888889</v>
          </cell>
          <cell r="AF23">
            <v>118.15555555555555</v>
          </cell>
          <cell r="AG23">
            <v>122.02222222222223</v>
          </cell>
          <cell r="AH23">
            <v>125.88888888888889</v>
          </cell>
        </row>
        <row r="24">
          <cell r="C24">
            <v>1006</v>
          </cell>
          <cell r="D24">
            <v>45.444444444444443</v>
          </cell>
          <cell r="E24">
            <v>47.2</v>
          </cell>
          <cell r="F24">
            <v>48.955555555555549</v>
          </cell>
          <cell r="G24">
            <v>50.711111111111101</v>
          </cell>
          <cell r="H24">
            <v>52.466666666666654</v>
          </cell>
          <cell r="I24">
            <v>54.222222222222221</v>
          </cell>
          <cell r="J24">
            <v>56.355555555555561</v>
          </cell>
          <cell r="K24">
            <v>58.488888888888894</v>
          </cell>
          <cell r="L24">
            <v>60.622222222222227</v>
          </cell>
          <cell r="M24">
            <v>62.755555555555567</v>
          </cell>
          <cell r="N24">
            <v>64.888888888888886</v>
          </cell>
          <cell r="O24">
            <v>67.400000000000006</v>
          </cell>
          <cell r="P24">
            <v>69.911111111111097</v>
          </cell>
          <cell r="Q24">
            <v>72.422222222222203</v>
          </cell>
          <cell r="R24">
            <v>74.933333333333309</v>
          </cell>
          <cell r="S24">
            <v>77.444444444444443</v>
          </cell>
          <cell r="T24">
            <v>80.355555555555554</v>
          </cell>
          <cell r="U24">
            <v>83.266666666666666</v>
          </cell>
          <cell r="V24">
            <v>86.177777777777777</v>
          </cell>
          <cell r="W24">
            <v>89.088888888888889</v>
          </cell>
          <cell r="X24">
            <v>92</v>
          </cell>
          <cell r="Y24">
            <v>95.666666666666657</v>
          </cell>
          <cell r="Z24">
            <v>99.333333333333329</v>
          </cell>
          <cell r="AA24">
            <v>103</v>
          </cell>
          <cell r="AB24">
            <v>106.66666666666666</v>
          </cell>
          <cell r="AC24">
            <v>110.33333333333333</v>
          </cell>
          <cell r="AD24">
            <v>114.6</v>
          </cell>
          <cell r="AE24">
            <v>118.86666666666667</v>
          </cell>
          <cell r="AF24">
            <v>123.13333333333335</v>
          </cell>
          <cell r="AG24">
            <v>127.4</v>
          </cell>
          <cell r="AH24">
            <v>131.66666666666666</v>
          </cell>
        </row>
        <row r="25">
          <cell r="C25">
            <v>1008</v>
          </cell>
          <cell r="D25">
            <v>46.444444444444443</v>
          </cell>
          <cell r="E25">
            <v>48.2</v>
          </cell>
          <cell r="F25">
            <v>49.955555555555549</v>
          </cell>
          <cell r="G25">
            <v>51.711111111111101</v>
          </cell>
          <cell r="H25">
            <v>53.466666666666654</v>
          </cell>
          <cell r="I25">
            <v>55.222222222222221</v>
          </cell>
          <cell r="J25">
            <v>57.355555555555561</v>
          </cell>
          <cell r="K25">
            <v>59.488888888888894</v>
          </cell>
          <cell r="L25">
            <v>61.622222222222227</v>
          </cell>
          <cell r="M25">
            <v>63.755555555555567</v>
          </cell>
          <cell r="N25">
            <v>65.888888888888886</v>
          </cell>
          <cell r="O25">
            <v>68.577777777777769</v>
          </cell>
          <cell r="P25">
            <v>71.266666666666666</v>
          </cell>
          <cell r="Q25">
            <v>73.955555555555549</v>
          </cell>
          <cell r="R25">
            <v>76.644444444444431</v>
          </cell>
          <cell r="S25">
            <v>79.333333333333329</v>
          </cell>
          <cell r="T25">
            <v>82.444444444444443</v>
          </cell>
          <cell r="U25">
            <v>85.555555555555557</v>
          </cell>
          <cell r="V25">
            <v>88.666666666666671</v>
          </cell>
          <cell r="W25">
            <v>91.777777777777786</v>
          </cell>
          <cell r="X25">
            <v>94.888888888888886</v>
          </cell>
          <cell r="Y25">
            <v>98.75555555555556</v>
          </cell>
          <cell r="Z25">
            <v>102.62222222222222</v>
          </cell>
          <cell r="AA25">
            <v>106.48888888888889</v>
          </cell>
          <cell r="AB25">
            <v>110.35555555555555</v>
          </cell>
          <cell r="AC25">
            <v>114.22222222222223</v>
          </cell>
          <cell r="AD25">
            <v>118.66666666666666</v>
          </cell>
          <cell r="AE25">
            <v>123.1111111111111</v>
          </cell>
          <cell r="AF25">
            <v>127.55555555555554</v>
          </cell>
          <cell r="AG25">
            <v>132</v>
          </cell>
          <cell r="AH25">
            <v>136.44444444444446</v>
          </cell>
        </row>
        <row r="26">
          <cell r="C26">
            <v>1010</v>
          </cell>
          <cell r="D26">
            <v>47.444444444444443</v>
          </cell>
          <cell r="E26">
            <v>49.37777777777778</v>
          </cell>
          <cell r="F26">
            <v>51.31111111111111</v>
          </cell>
          <cell r="G26">
            <v>53.244444444444447</v>
          </cell>
          <cell r="H26">
            <v>55.177777777777777</v>
          </cell>
          <cell r="I26">
            <v>57.111111111111114</v>
          </cell>
          <cell r="J26">
            <v>59.244444444444447</v>
          </cell>
          <cell r="K26">
            <v>61.37777777777778</v>
          </cell>
          <cell r="L26">
            <v>63.51111111111112</v>
          </cell>
          <cell r="M26">
            <v>65.64444444444446</v>
          </cell>
          <cell r="N26">
            <v>67.777777777777771</v>
          </cell>
          <cell r="O26">
            <v>70.48888888888888</v>
          </cell>
          <cell r="P26">
            <v>73.2</v>
          </cell>
          <cell r="Q26">
            <v>75.911111111111097</v>
          </cell>
          <cell r="R26">
            <v>78.622222222222206</v>
          </cell>
          <cell r="S26">
            <v>81.333333333333329</v>
          </cell>
          <cell r="T26">
            <v>84.622222222222234</v>
          </cell>
          <cell r="U26">
            <v>87.911111111111126</v>
          </cell>
          <cell r="V26">
            <v>91.2</v>
          </cell>
          <cell r="W26">
            <v>94.488888888888908</v>
          </cell>
          <cell r="X26">
            <v>97.777777777777771</v>
          </cell>
          <cell r="Y26">
            <v>101.84444444444445</v>
          </cell>
          <cell r="Z26">
            <v>105.91111111111111</v>
          </cell>
          <cell r="AA26">
            <v>109.97777777777779</v>
          </cell>
          <cell r="AB26">
            <v>114.04444444444445</v>
          </cell>
          <cell r="AC26">
            <v>118.11111111111111</v>
          </cell>
          <cell r="AD26">
            <v>122.75555555555556</v>
          </cell>
          <cell r="AE26">
            <v>127.4</v>
          </cell>
          <cell r="AF26">
            <v>132.04444444444445</v>
          </cell>
          <cell r="AG26">
            <v>136.6888888888889</v>
          </cell>
          <cell r="AH26">
            <v>141.33333333333334</v>
          </cell>
        </row>
        <row r="27">
          <cell r="C27">
            <v>1012</v>
          </cell>
          <cell r="D27">
            <v>49.333333333333336</v>
          </cell>
          <cell r="E27">
            <v>51.066666666666663</v>
          </cell>
          <cell r="F27">
            <v>52.8</v>
          </cell>
          <cell r="G27">
            <v>54.533333333333324</v>
          </cell>
          <cell r="H27">
            <v>56.266666666666659</v>
          </cell>
          <cell r="I27">
            <v>58</v>
          </cell>
          <cell r="J27">
            <v>60.333333333333329</v>
          </cell>
          <cell r="K27">
            <v>62.666666666666664</v>
          </cell>
          <cell r="L27">
            <v>65</v>
          </cell>
          <cell r="M27">
            <v>67.333333333333343</v>
          </cell>
          <cell r="N27">
            <v>69.666666666666671</v>
          </cell>
          <cell r="O27">
            <v>72.37777777777778</v>
          </cell>
          <cell r="P27">
            <v>75.088888888888889</v>
          </cell>
          <cell r="Q27">
            <v>77.8</v>
          </cell>
          <cell r="R27">
            <v>80.511111111111106</v>
          </cell>
          <cell r="S27">
            <v>83.222222222222229</v>
          </cell>
          <cell r="T27">
            <v>86.711111111111109</v>
          </cell>
          <cell r="U27">
            <v>90.2</v>
          </cell>
          <cell r="V27">
            <v>93.688888888888869</v>
          </cell>
          <cell r="W27">
            <v>97.177777777777763</v>
          </cell>
          <cell r="X27">
            <v>100.66666666666667</v>
          </cell>
          <cell r="Y27">
            <v>104.73333333333333</v>
          </cell>
          <cell r="Z27">
            <v>108.8</v>
          </cell>
          <cell r="AA27">
            <v>112.86666666666667</v>
          </cell>
          <cell r="AB27">
            <v>116.93333333333334</v>
          </cell>
          <cell r="AC27">
            <v>121</v>
          </cell>
          <cell r="AD27">
            <v>125.84444444444445</v>
          </cell>
          <cell r="AE27">
            <v>130.6888888888889</v>
          </cell>
          <cell r="AF27">
            <v>135.53333333333333</v>
          </cell>
          <cell r="AG27">
            <v>140.37777777777777</v>
          </cell>
          <cell r="AH27">
            <v>145.22222222222223</v>
          </cell>
        </row>
        <row r="28">
          <cell r="C28">
            <v>1014</v>
          </cell>
          <cell r="D28">
            <v>50.222222222222221</v>
          </cell>
          <cell r="E28">
            <v>51.977777777777774</v>
          </cell>
          <cell r="F28">
            <v>53.733333333333327</v>
          </cell>
          <cell r="G28">
            <v>55.48888888888888</v>
          </cell>
          <cell r="H28">
            <v>57.244444444444433</v>
          </cell>
          <cell r="I28">
            <v>59</v>
          </cell>
          <cell r="J28">
            <v>61.511111111111113</v>
          </cell>
          <cell r="K28">
            <v>64.022222222222226</v>
          </cell>
          <cell r="L28">
            <v>66.533333333333331</v>
          </cell>
          <cell r="M28">
            <v>69.044444444444437</v>
          </cell>
          <cell r="N28">
            <v>71.555555555555557</v>
          </cell>
          <cell r="O28">
            <v>74.444444444444443</v>
          </cell>
          <cell r="P28">
            <v>77.333333333333329</v>
          </cell>
          <cell r="Q28">
            <v>80.222222222222229</v>
          </cell>
          <cell r="R28">
            <v>83.111111111111114</v>
          </cell>
          <cell r="S28">
            <v>86</v>
          </cell>
          <cell r="T28">
            <v>89.511111111111106</v>
          </cell>
          <cell r="U28">
            <v>93.022222222222211</v>
          </cell>
          <cell r="V28">
            <v>96.533333333333317</v>
          </cell>
          <cell r="W28">
            <v>100.04444444444442</v>
          </cell>
          <cell r="X28">
            <v>103.55555555555556</v>
          </cell>
          <cell r="Y28">
            <v>107.8</v>
          </cell>
          <cell r="Z28">
            <v>112.04444444444445</v>
          </cell>
          <cell r="AA28">
            <v>116.28888888888891</v>
          </cell>
          <cell r="AB28">
            <v>120.53333333333336</v>
          </cell>
          <cell r="AC28">
            <v>124.77777777777777</v>
          </cell>
          <cell r="AD28">
            <v>129.82222222222222</v>
          </cell>
          <cell r="AE28">
            <v>134.86666666666665</v>
          </cell>
          <cell r="AF28">
            <v>139.91111111111107</v>
          </cell>
          <cell r="AG28">
            <v>144.95555555555552</v>
          </cell>
          <cell r="AH28">
            <v>150</v>
          </cell>
        </row>
        <row r="29">
          <cell r="C29">
            <v>1016</v>
          </cell>
          <cell r="D29">
            <v>50.333333333333336</v>
          </cell>
          <cell r="E29">
            <v>52.44444444444445</v>
          </cell>
          <cell r="F29">
            <v>54.555555555555557</v>
          </cell>
          <cell r="G29">
            <v>56.666666666666671</v>
          </cell>
          <cell r="H29">
            <v>58.777777777777786</v>
          </cell>
          <cell r="I29">
            <v>60.888888888888886</v>
          </cell>
          <cell r="J29">
            <v>63.222222222222229</v>
          </cell>
          <cell r="K29">
            <v>65.555555555555571</v>
          </cell>
          <cell r="L29">
            <v>67.8888888888889</v>
          </cell>
          <cell r="M29">
            <v>70.222222222222243</v>
          </cell>
          <cell r="N29">
            <v>72.555555555555557</v>
          </cell>
          <cell r="O29">
            <v>75.644444444444446</v>
          </cell>
          <cell r="P29">
            <v>78.733333333333334</v>
          </cell>
          <cell r="Q29">
            <v>81.822222222222237</v>
          </cell>
          <cell r="R29">
            <v>84.911111111111126</v>
          </cell>
          <cell r="S29">
            <v>88</v>
          </cell>
          <cell r="T29">
            <v>91.666666666666657</v>
          </cell>
          <cell r="U29">
            <v>95.333333333333329</v>
          </cell>
          <cell r="V29">
            <v>99</v>
          </cell>
          <cell r="W29">
            <v>102.66666666666666</v>
          </cell>
          <cell r="X29">
            <v>106.33333333333333</v>
          </cell>
          <cell r="Y29">
            <v>110.62222222222223</v>
          </cell>
          <cell r="Z29">
            <v>114.91111111111113</v>
          </cell>
          <cell r="AA29">
            <v>119.2</v>
          </cell>
          <cell r="AB29">
            <v>123.48888888888891</v>
          </cell>
          <cell r="AC29">
            <v>127.77777777777777</v>
          </cell>
          <cell r="AD29">
            <v>132.97777777777779</v>
          </cell>
          <cell r="AE29">
            <v>138.17777777777778</v>
          </cell>
          <cell r="AF29">
            <v>143.37777777777779</v>
          </cell>
          <cell r="AG29">
            <v>148.57777777777778</v>
          </cell>
          <cell r="AH29">
            <v>153.77777777777777</v>
          </cell>
        </row>
        <row r="30">
          <cell r="C30">
            <v>1018</v>
          </cell>
          <cell r="D30">
            <v>52.222222222222221</v>
          </cell>
          <cell r="E30">
            <v>54.155555555555559</v>
          </cell>
          <cell r="F30">
            <v>56.088888888888889</v>
          </cell>
          <cell r="G30">
            <v>58.022222222222219</v>
          </cell>
          <cell r="H30">
            <v>59.955555555555556</v>
          </cell>
          <cell r="I30">
            <v>61.888888888888886</v>
          </cell>
          <cell r="J30">
            <v>64.400000000000006</v>
          </cell>
          <cell r="K30">
            <v>66.911111111111097</v>
          </cell>
          <cell r="L30">
            <v>69.422222222222203</v>
          </cell>
          <cell r="M30">
            <v>71.933333333333309</v>
          </cell>
          <cell r="N30">
            <v>74.444444444444443</v>
          </cell>
          <cell r="O30">
            <v>77.533333333333331</v>
          </cell>
          <cell r="P30">
            <v>80.622222222222234</v>
          </cell>
          <cell r="Q30">
            <v>83.711111111111123</v>
          </cell>
          <cell r="R30">
            <v>86.8</v>
          </cell>
          <cell r="S30">
            <v>89.888888888888886</v>
          </cell>
          <cell r="T30">
            <v>93.75555555555556</v>
          </cell>
          <cell r="U30">
            <v>97.62222222222222</v>
          </cell>
          <cell r="V30">
            <v>101.48888888888889</v>
          </cell>
          <cell r="W30">
            <v>105.35555555555555</v>
          </cell>
          <cell r="X30">
            <v>109.22222222222223</v>
          </cell>
          <cell r="Y30">
            <v>113.68888888888888</v>
          </cell>
          <cell r="Z30">
            <v>118.15555555555555</v>
          </cell>
          <cell r="AA30">
            <v>122.62222222222221</v>
          </cell>
          <cell r="AB30">
            <v>127.08888888888887</v>
          </cell>
          <cell r="AC30">
            <v>131.55555555555554</v>
          </cell>
          <cell r="AD30">
            <v>136.77777777777777</v>
          </cell>
          <cell r="AE30">
            <v>142</v>
          </cell>
          <cell r="AF30">
            <v>147.22222222222223</v>
          </cell>
          <cell r="AG30">
            <v>152.44444444444446</v>
          </cell>
          <cell r="AH30">
            <v>157.66666666666666</v>
          </cell>
        </row>
        <row r="31">
          <cell r="C31">
            <v>1020</v>
          </cell>
          <cell r="D31">
            <v>53.222222222222221</v>
          </cell>
          <cell r="E31">
            <v>55.333333333333336</v>
          </cell>
          <cell r="F31">
            <v>57.44444444444445</v>
          </cell>
          <cell r="G31">
            <v>59.555555555555564</v>
          </cell>
          <cell r="H31">
            <v>61.666666666666679</v>
          </cell>
          <cell r="I31">
            <v>63.777777777777779</v>
          </cell>
          <cell r="J31">
            <v>66.288888888888877</v>
          </cell>
          <cell r="K31">
            <v>68.8</v>
          </cell>
          <cell r="L31">
            <v>71.311111111111089</v>
          </cell>
          <cell r="M31">
            <v>73.822222222222194</v>
          </cell>
          <cell r="N31">
            <v>76.333333333333329</v>
          </cell>
          <cell r="O31">
            <v>79.444444444444443</v>
          </cell>
          <cell r="P31">
            <v>82.555555555555557</v>
          </cell>
          <cell r="Q31">
            <v>85.666666666666671</v>
          </cell>
          <cell r="R31">
            <v>88.777777777777786</v>
          </cell>
          <cell r="S31">
            <v>91.888888888888886</v>
          </cell>
          <cell r="T31">
            <v>95.75555555555556</v>
          </cell>
          <cell r="U31">
            <v>99.62222222222222</v>
          </cell>
          <cell r="V31">
            <v>103.48888888888889</v>
          </cell>
          <cell r="W31">
            <v>107.35555555555555</v>
          </cell>
          <cell r="X31">
            <v>111.22222222222223</v>
          </cell>
          <cell r="Y31">
            <v>115.86666666666666</v>
          </cell>
          <cell r="Z31">
            <v>120.51111111111111</v>
          </cell>
          <cell r="AA31">
            <v>125.15555555555557</v>
          </cell>
          <cell r="AB31">
            <v>129.80000000000001</v>
          </cell>
          <cell r="AC31">
            <v>134.44444444444446</v>
          </cell>
          <cell r="AD31">
            <v>139.86666666666667</v>
          </cell>
          <cell r="AE31">
            <v>145.28888888888889</v>
          </cell>
          <cell r="AF31">
            <v>150.71111111111111</v>
          </cell>
          <cell r="AG31">
            <v>156.13333333333333</v>
          </cell>
          <cell r="AH31">
            <v>161.55555555555554</v>
          </cell>
        </row>
        <row r="32">
          <cell r="C32">
            <v>1022</v>
          </cell>
          <cell r="D32">
            <v>54.111111111111114</v>
          </cell>
          <cell r="E32">
            <v>56.244444444444447</v>
          </cell>
          <cell r="F32">
            <v>58.37777777777778</v>
          </cell>
          <cell r="G32">
            <v>60.51111111111112</v>
          </cell>
          <cell r="H32">
            <v>62.644444444444453</v>
          </cell>
          <cell r="I32">
            <v>64.777777777777771</v>
          </cell>
          <cell r="J32">
            <v>67.466666666666669</v>
          </cell>
          <cell r="K32">
            <v>70.155555555555551</v>
          </cell>
          <cell r="L32">
            <v>72.844444444444434</v>
          </cell>
          <cell r="M32">
            <v>75.533333333333317</v>
          </cell>
          <cell r="N32">
            <v>78.222222222222229</v>
          </cell>
          <cell r="O32">
            <v>81.688888888888883</v>
          </cell>
          <cell r="P32">
            <v>85.155555555555551</v>
          </cell>
          <cell r="Q32">
            <v>88.622222222222206</v>
          </cell>
          <cell r="R32">
            <v>92.088888888888874</v>
          </cell>
          <cell r="S32">
            <v>95.555555555555557</v>
          </cell>
          <cell r="T32">
            <v>99.266666666666666</v>
          </cell>
          <cell r="U32">
            <v>102.97777777777777</v>
          </cell>
          <cell r="V32">
            <v>106.68888888888888</v>
          </cell>
          <cell r="W32">
            <v>110.4</v>
          </cell>
          <cell r="X32">
            <v>114.11111111111111</v>
          </cell>
          <cell r="Y32">
            <v>118.75555555555556</v>
          </cell>
          <cell r="Z32">
            <v>123.4</v>
          </cell>
          <cell r="AA32">
            <v>128.04444444444445</v>
          </cell>
          <cell r="AB32">
            <v>132.6888888888889</v>
          </cell>
          <cell r="AC32">
            <v>137.33333333333334</v>
          </cell>
          <cell r="AD32">
            <v>142.75555555555556</v>
          </cell>
          <cell r="AE32">
            <v>148.17777777777778</v>
          </cell>
          <cell r="AF32">
            <v>153.6</v>
          </cell>
          <cell r="AG32">
            <v>159.02222222222221</v>
          </cell>
          <cell r="AH32">
            <v>164.44444444444446</v>
          </cell>
        </row>
        <row r="33">
          <cell r="C33">
            <v>1024</v>
          </cell>
          <cell r="D33">
            <v>55.111111111111114</v>
          </cell>
          <cell r="E33">
            <v>57.244444444444447</v>
          </cell>
          <cell r="F33">
            <v>59.37777777777778</v>
          </cell>
          <cell r="G33">
            <v>61.51111111111112</v>
          </cell>
          <cell r="H33">
            <v>63.644444444444453</v>
          </cell>
          <cell r="I33">
            <v>65.777777777777771</v>
          </cell>
          <cell r="J33">
            <v>68.466666666666669</v>
          </cell>
          <cell r="K33">
            <v>71.155555555555551</v>
          </cell>
          <cell r="L33">
            <v>73.844444444444434</v>
          </cell>
          <cell r="M33">
            <v>76.533333333333317</v>
          </cell>
          <cell r="N33">
            <v>79.222222222222229</v>
          </cell>
          <cell r="O33">
            <v>82.533333333333331</v>
          </cell>
          <cell r="P33">
            <v>85.844444444444449</v>
          </cell>
          <cell r="Q33">
            <v>89.155555555555566</v>
          </cell>
          <cell r="R33">
            <v>92.466666666666683</v>
          </cell>
          <cell r="S33">
            <v>95.777777777777771</v>
          </cell>
          <cell r="T33">
            <v>99.822222222222223</v>
          </cell>
          <cell r="U33">
            <v>103.86666666666667</v>
          </cell>
          <cell r="V33">
            <v>107.91111111111111</v>
          </cell>
          <cell r="W33">
            <v>111.95555555555556</v>
          </cell>
          <cell r="X33">
            <v>116</v>
          </cell>
          <cell r="Y33">
            <v>120.84444444444445</v>
          </cell>
          <cell r="Z33">
            <v>125.68888888888888</v>
          </cell>
          <cell r="AA33">
            <v>130.53333333333333</v>
          </cell>
          <cell r="AB33">
            <v>135.37777777777777</v>
          </cell>
          <cell r="AC33">
            <v>140.22222222222223</v>
          </cell>
          <cell r="AD33">
            <v>145.84444444444446</v>
          </cell>
          <cell r="AE33">
            <v>151.4666666666667</v>
          </cell>
          <cell r="AF33">
            <v>157.08888888888893</v>
          </cell>
          <cell r="AG33">
            <v>162.71111111111117</v>
          </cell>
          <cell r="AH33">
            <v>168.33333333333334</v>
          </cell>
        </row>
        <row r="34">
          <cell r="C34">
            <v>1026</v>
          </cell>
          <cell r="D34">
            <v>56.111111111111114</v>
          </cell>
          <cell r="E34">
            <v>58.422222222222224</v>
          </cell>
          <cell r="F34">
            <v>60.733333333333334</v>
          </cell>
          <cell r="G34">
            <v>63.044444444444444</v>
          </cell>
          <cell r="H34">
            <v>65.355555555555569</v>
          </cell>
          <cell r="I34">
            <v>67.666666666666671</v>
          </cell>
          <cell r="J34">
            <v>70.355555555555554</v>
          </cell>
          <cell r="K34">
            <v>73.044444444444437</v>
          </cell>
          <cell r="L34">
            <v>75.73333333333332</v>
          </cell>
          <cell r="M34">
            <v>78.422222222222217</v>
          </cell>
          <cell r="N34">
            <v>81.111111111111114</v>
          </cell>
          <cell r="O34">
            <v>84.422222222222231</v>
          </cell>
          <cell r="P34">
            <v>87.733333333333348</v>
          </cell>
          <cell r="Q34">
            <v>91.044444444444466</v>
          </cell>
          <cell r="R34">
            <v>94.355555555555569</v>
          </cell>
          <cell r="S34">
            <v>97.666666666666671</v>
          </cell>
          <cell r="T34">
            <v>101.91111111111111</v>
          </cell>
          <cell r="U34">
            <v>106.15555555555557</v>
          </cell>
          <cell r="V34">
            <v>110.4</v>
          </cell>
          <cell r="W34">
            <v>114.64444444444446</v>
          </cell>
          <cell r="X34">
            <v>118.88888888888889</v>
          </cell>
          <cell r="Y34">
            <v>123.73333333333333</v>
          </cell>
          <cell r="Z34">
            <v>128.57777777777778</v>
          </cell>
          <cell r="AA34">
            <v>133.42222222222222</v>
          </cell>
          <cell r="AB34">
            <v>138.26666666666665</v>
          </cell>
          <cell r="AC34">
            <v>143.11111111111111</v>
          </cell>
          <cell r="AD34">
            <v>148.9111111111111</v>
          </cell>
          <cell r="AE34">
            <v>154.71111111111111</v>
          </cell>
          <cell r="AF34">
            <v>160.51111111111112</v>
          </cell>
          <cell r="AG34">
            <v>166.3111111111111</v>
          </cell>
          <cell r="AH34">
            <v>172.11111111111111</v>
          </cell>
        </row>
        <row r="35">
          <cell r="C35">
            <v>1028</v>
          </cell>
          <cell r="D35">
            <v>57</v>
          </cell>
          <cell r="E35">
            <v>59.31111111111111</v>
          </cell>
          <cell r="F35">
            <v>61.62222222222222</v>
          </cell>
          <cell r="G35">
            <v>63.933333333333337</v>
          </cell>
          <cell r="H35">
            <v>66.244444444444454</v>
          </cell>
          <cell r="I35">
            <v>68.555555555555557</v>
          </cell>
          <cell r="J35">
            <v>71.444444444444443</v>
          </cell>
          <cell r="K35">
            <v>74.333333333333329</v>
          </cell>
          <cell r="L35">
            <v>77.222222222222229</v>
          </cell>
          <cell r="M35">
            <v>80.111111111111114</v>
          </cell>
          <cell r="N35">
            <v>83</v>
          </cell>
          <cell r="O35">
            <v>86.311111111111117</v>
          </cell>
          <cell r="P35">
            <v>89.622222222222234</v>
          </cell>
          <cell r="Q35">
            <v>92.933333333333351</v>
          </cell>
          <cell r="R35">
            <v>96.244444444444468</v>
          </cell>
          <cell r="S35">
            <v>99.555555555555557</v>
          </cell>
          <cell r="T35">
            <v>103.82222222222222</v>
          </cell>
          <cell r="U35">
            <v>108.0888888888889</v>
          </cell>
          <cell r="V35">
            <v>112.35555555555557</v>
          </cell>
          <cell r="W35">
            <v>116.62222222222225</v>
          </cell>
          <cell r="X35">
            <v>120.88888888888889</v>
          </cell>
          <cell r="Y35">
            <v>125.9111111111111</v>
          </cell>
          <cell r="Z35">
            <v>130.93333333333331</v>
          </cell>
          <cell r="AA35">
            <v>135.95555555555552</v>
          </cell>
          <cell r="AB35">
            <v>140.97777777777773</v>
          </cell>
          <cell r="AC35">
            <v>146</v>
          </cell>
          <cell r="AD35">
            <v>151.80000000000001</v>
          </cell>
          <cell r="AE35">
            <v>157.6</v>
          </cell>
          <cell r="AF35">
            <v>163.4</v>
          </cell>
          <cell r="AG35">
            <v>169.2</v>
          </cell>
          <cell r="AH35">
            <v>175</v>
          </cell>
        </row>
        <row r="36">
          <cell r="C36">
            <v>1030</v>
          </cell>
          <cell r="D36">
            <v>58</v>
          </cell>
          <cell r="E36">
            <v>60.31111111111111</v>
          </cell>
          <cell r="F36">
            <v>62.62222222222222</v>
          </cell>
          <cell r="G36">
            <v>64.933333333333337</v>
          </cell>
          <cell r="H36">
            <v>67.244444444444454</v>
          </cell>
          <cell r="I36">
            <v>69.555555555555557</v>
          </cell>
          <cell r="J36">
            <v>72.466666666666669</v>
          </cell>
          <cell r="K36">
            <v>75.37777777777778</v>
          </cell>
          <cell r="L36">
            <v>78.288888888888891</v>
          </cell>
          <cell r="M36">
            <v>81.2</v>
          </cell>
          <cell r="N36">
            <v>84.111111111111114</v>
          </cell>
          <cell r="O36">
            <v>87.6</v>
          </cell>
          <cell r="P36">
            <v>91.088888888888874</v>
          </cell>
          <cell r="Q36">
            <v>94.577777777777769</v>
          </cell>
          <cell r="R36">
            <v>98.066666666666649</v>
          </cell>
          <cell r="S36">
            <v>101.55555555555556</v>
          </cell>
          <cell r="T36">
            <v>105.8</v>
          </cell>
          <cell r="U36">
            <v>110.04444444444445</v>
          </cell>
          <cell r="V36">
            <v>114.28888888888891</v>
          </cell>
          <cell r="W36">
            <v>118.53333333333336</v>
          </cell>
          <cell r="X36">
            <v>122.77777777777777</v>
          </cell>
          <cell r="Y36">
            <v>127.82222222222221</v>
          </cell>
          <cell r="Z36">
            <v>132.86666666666665</v>
          </cell>
          <cell r="AA36">
            <v>137.91111111111107</v>
          </cell>
          <cell r="AB36">
            <v>142.95555555555552</v>
          </cell>
          <cell r="AC36">
            <v>148</v>
          </cell>
          <cell r="AD36">
            <v>154</v>
          </cell>
          <cell r="AE36">
            <v>160</v>
          </cell>
          <cell r="AF36">
            <v>166</v>
          </cell>
          <cell r="AG36">
            <v>172</v>
          </cell>
          <cell r="AH36">
            <v>178</v>
          </cell>
        </row>
        <row r="37">
          <cell r="C37">
            <v>2000</v>
          </cell>
          <cell r="D37">
            <v>41.333333333333336</v>
          </cell>
          <cell r="E37">
            <v>42.866666666666667</v>
          </cell>
          <cell r="F37">
            <v>44.4</v>
          </cell>
          <cell r="G37">
            <v>45.933333333333337</v>
          </cell>
          <cell r="H37">
            <v>47.466666666666669</v>
          </cell>
          <cell r="I37">
            <v>49</v>
          </cell>
          <cell r="J37">
            <v>50.933333333333337</v>
          </cell>
          <cell r="K37">
            <v>52.866666666666667</v>
          </cell>
          <cell r="L37">
            <v>54.8</v>
          </cell>
          <cell r="M37">
            <v>56.733333333333341</v>
          </cell>
          <cell r="N37">
            <v>58.666666666666664</v>
          </cell>
          <cell r="O37">
            <v>61.133333333333333</v>
          </cell>
          <cell r="P37">
            <v>63.6</v>
          </cell>
          <cell r="Q37">
            <v>66.066666666666663</v>
          </cell>
          <cell r="R37">
            <v>68.533333333333317</v>
          </cell>
          <cell r="S37">
            <v>71</v>
          </cell>
          <cell r="T37">
            <v>73.466666666666669</v>
          </cell>
          <cell r="U37">
            <v>75.933333333333323</v>
          </cell>
          <cell r="V37">
            <v>78.400000000000006</v>
          </cell>
          <cell r="W37">
            <v>80.86666666666666</v>
          </cell>
          <cell r="X37">
            <v>83.333333333333329</v>
          </cell>
          <cell r="Y37">
            <v>86.6</v>
          </cell>
          <cell r="Z37">
            <v>89.86666666666666</v>
          </cell>
          <cell r="AA37">
            <v>93.133333333333312</v>
          </cell>
          <cell r="AB37">
            <v>96.4</v>
          </cell>
          <cell r="AC37">
            <v>99.666666666666671</v>
          </cell>
          <cell r="AD37">
            <v>103.26666666666667</v>
          </cell>
          <cell r="AE37">
            <v>106.86666666666666</v>
          </cell>
          <cell r="AF37">
            <v>110.46666666666667</v>
          </cell>
          <cell r="AG37">
            <v>114.06666666666666</v>
          </cell>
          <cell r="AH37">
            <v>117.66666666666667</v>
          </cell>
        </row>
        <row r="38">
          <cell r="C38">
            <v>2004</v>
          </cell>
          <cell r="D38">
            <v>41.333333333333336</v>
          </cell>
          <cell r="E38">
            <v>42.866666666666667</v>
          </cell>
          <cell r="F38">
            <v>44.4</v>
          </cell>
          <cell r="G38">
            <v>45.933333333333337</v>
          </cell>
          <cell r="H38">
            <v>47.466666666666669</v>
          </cell>
          <cell r="I38">
            <v>49</v>
          </cell>
          <cell r="J38">
            <v>50.933333333333337</v>
          </cell>
          <cell r="K38">
            <v>52.866666666666667</v>
          </cell>
          <cell r="L38">
            <v>54.8</v>
          </cell>
          <cell r="M38">
            <v>56.733333333333341</v>
          </cell>
          <cell r="N38">
            <v>58.666666666666664</v>
          </cell>
          <cell r="O38">
            <v>61.133333333333333</v>
          </cell>
          <cell r="P38">
            <v>63.6</v>
          </cell>
          <cell r="Q38">
            <v>66.066666666666663</v>
          </cell>
          <cell r="R38">
            <v>68.533333333333317</v>
          </cell>
          <cell r="S38">
            <v>71</v>
          </cell>
          <cell r="T38">
            <v>73.466666666666669</v>
          </cell>
          <cell r="U38">
            <v>75.933333333333323</v>
          </cell>
          <cell r="V38">
            <v>78.400000000000006</v>
          </cell>
          <cell r="W38">
            <v>80.86666666666666</v>
          </cell>
          <cell r="X38">
            <v>83.333333333333329</v>
          </cell>
          <cell r="Y38">
            <v>86.6</v>
          </cell>
          <cell r="Z38">
            <v>89.86666666666666</v>
          </cell>
          <cell r="AA38">
            <v>93.133333333333312</v>
          </cell>
          <cell r="AB38">
            <v>96.4</v>
          </cell>
          <cell r="AC38">
            <v>99.666666666666671</v>
          </cell>
          <cell r="AD38">
            <v>103.26666666666667</v>
          </cell>
          <cell r="AE38">
            <v>106.86666666666666</v>
          </cell>
          <cell r="AF38">
            <v>110.46666666666667</v>
          </cell>
          <cell r="AG38">
            <v>114.06666666666666</v>
          </cell>
          <cell r="AH38">
            <v>117.66666666666667</v>
          </cell>
        </row>
        <row r="39">
          <cell r="C39">
            <v>2006</v>
          </cell>
          <cell r="D39">
            <v>42.333333333333336</v>
          </cell>
          <cell r="E39">
            <v>44</v>
          </cell>
          <cell r="F39">
            <v>45.666666666666664</v>
          </cell>
          <cell r="G39">
            <v>47.333333333333329</v>
          </cell>
          <cell r="H39">
            <v>49</v>
          </cell>
          <cell r="I39">
            <v>50.666666666666664</v>
          </cell>
          <cell r="J39">
            <v>52.666666666666671</v>
          </cell>
          <cell r="K39">
            <v>54.666666666666671</v>
          </cell>
          <cell r="L39">
            <v>56.666666666666671</v>
          </cell>
          <cell r="M39">
            <v>58.666666666666679</v>
          </cell>
          <cell r="N39">
            <v>60.666666666666664</v>
          </cell>
          <cell r="O39">
            <v>63</v>
          </cell>
          <cell r="P39">
            <v>65.333333333333329</v>
          </cell>
          <cell r="Q39">
            <v>67.666666666666657</v>
          </cell>
          <cell r="R39">
            <v>70</v>
          </cell>
          <cell r="S39">
            <v>72.333333333333329</v>
          </cell>
          <cell r="T39">
            <v>75.066666666666663</v>
          </cell>
          <cell r="U39">
            <v>77.8</v>
          </cell>
          <cell r="V39">
            <v>80.533333333333331</v>
          </cell>
          <cell r="W39">
            <v>83.266666666666666</v>
          </cell>
          <cell r="X39">
            <v>86</v>
          </cell>
          <cell r="Y39">
            <v>89.4</v>
          </cell>
          <cell r="Z39">
            <v>92.8</v>
          </cell>
          <cell r="AA39">
            <v>96.2</v>
          </cell>
          <cell r="AB39">
            <v>99.6</v>
          </cell>
          <cell r="AC39">
            <v>103</v>
          </cell>
          <cell r="AD39">
            <v>107</v>
          </cell>
          <cell r="AE39">
            <v>111</v>
          </cell>
          <cell r="AF39">
            <v>115</v>
          </cell>
          <cell r="AG39">
            <v>119</v>
          </cell>
          <cell r="AH39">
            <v>123</v>
          </cell>
        </row>
        <row r="40">
          <cell r="C40">
            <v>2008</v>
          </cell>
          <cell r="D40">
            <v>43.333333333333336</v>
          </cell>
          <cell r="E40">
            <v>45</v>
          </cell>
          <cell r="F40">
            <v>46.666666666666664</v>
          </cell>
          <cell r="G40">
            <v>48.333333333333329</v>
          </cell>
          <cell r="H40">
            <v>50</v>
          </cell>
          <cell r="I40">
            <v>51.666666666666664</v>
          </cell>
          <cell r="J40">
            <v>53.666666666666671</v>
          </cell>
          <cell r="K40">
            <v>55.666666666666671</v>
          </cell>
          <cell r="L40">
            <v>57.666666666666671</v>
          </cell>
          <cell r="M40">
            <v>59.666666666666679</v>
          </cell>
          <cell r="N40">
            <v>61.666666666666664</v>
          </cell>
          <cell r="O40">
            <v>64.133333333333326</v>
          </cell>
          <cell r="P40">
            <v>66.599999999999994</v>
          </cell>
          <cell r="Q40">
            <v>69.066666666666663</v>
          </cell>
          <cell r="R40">
            <v>71.533333333333317</v>
          </cell>
          <cell r="S40">
            <v>74</v>
          </cell>
          <cell r="T40">
            <v>76.933333333333337</v>
          </cell>
          <cell r="U40">
            <v>79.866666666666674</v>
          </cell>
          <cell r="V40">
            <v>82.8</v>
          </cell>
          <cell r="W40">
            <v>85.733333333333348</v>
          </cell>
          <cell r="X40">
            <v>88.666666666666671</v>
          </cell>
          <cell r="Y40">
            <v>92.266666666666666</v>
          </cell>
          <cell r="Z40">
            <v>95.86666666666666</v>
          </cell>
          <cell r="AA40">
            <v>99.466666666666669</v>
          </cell>
          <cell r="AB40">
            <v>103.06666666666666</v>
          </cell>
          <cell r="AC40">
            <v>106.66666666666667</v>
          </cell>
          <cell r="AD40">
            <v>110.8</v>
          </cell>
          <cell r="AE40">
            <v>114.93333333333332</v>
          </cell>
          <cell r="AF40">
            <v>119.06666666666666</v>
          </cell>
          <cell r="AG40">
            <v>123.2</v>
          </cell>
          <cell r="AH40">
            <v>127.33333333333333</v>
          </cell>
        </row>
        <row r="41">
          <cell r="C41">
            <v>2010</v>
          </cell>
          <cell r="D41">
            <v>44.333333333333336</v>
          </cell>
          <cell r="E41">
            <v>46.133333333333333</v>
          </cell>
          <cell r="F41">
            <v>47.93333333333333</v>
          </cell>
          <cell r="G41">
            <v>49.733333333333334</v>
          </cell>
          <cell r="H41">
            <v>51.533333333333331</v>
          </cell>
          <cell r="I41">
            <v>53.333333333333336</v>
          </cell>
          <cell r="J41">
            <v>55.333333333333336</v>
          </cell>
          <cell r="K41">
            <v>57.333333333333336</v>
          </cell>
          <cell r="L41">
            <v>59.333333333333343</v>
          </cell>
          <cell r="M41">
            <v>61.333333333333343</v>
          </cell>
          <cell r="N41">
            <v>63.333333333333336</v>
          </cell>
          <cell r="O41">
            <v>65.86666666666666</v>
          </cell>
          <cell r="P41">
            <v>68.400000000000006</v>
          </cell>
          <cell r="Q41">
            <v>70.933333333333323</v>
          </cell>
          <cell r="R41">
            <v>73.466666666666654</v>
          </cell>
          <cell r="S41">
            <v>76</v>
          </cell>
          <cell r="T41">
            <v>79.066666666666663</v>
          </cell>
          <cell r="U41">
            <v>82.13333333333334</v>
          </cell>
          <cell r="V41">
            <v>85.2</v>
          </cell>
          <cell r="W41">
            <v>88.26666666666668</v>
          </cell>
          <cell r="X41">
            <v>91.333333333333329</v>
          </cell>
          <cell r="Y41">
            <v>95.13333333333334</v>
          </cell>
          <cell r="Z41">
            <v>98.933333333333337</v>
          </cell>
          <cell r="AA41">
            <v>102.73333333333333</v>
          </cell>
          <cell r="AB41">
            <v>106.53333333333335</v>
          </cell>
          <cell r="AC41">
            <v>110.33333333333333</v>
          </cell>
          <cell r="AD41">
            <v>114.66666666666667</v>
          </cell>
          <cell r="AE41">
            <v>119</v>
          </cell>
          <cell r="AF41">
            <v>123.33333333333334</v>
          </cell>
          <cell r="AG41">
            <v>127.66666666666669</v>
          </cell>
          <cell r="AH41">
            <v>132</v>
          </cell>
        </row>
        <row r="42">
          <cell r="C42">
            <v>2012</v>
          </cell>
          <cell r="D42">
            <v>46</v>
          </cell>
          <cell r="E42">
            <v>47.6</v>
          </cell>
          <cell r="F42">
            <v>49.2</v>
          </cell>
          <cell r="G42">
            <v>50.8</v>
          </cell>
          <cell r="H42">
            <v>52.4</v>
          </cell>
          <cell r="I42">
            <v>54</v>
          </cell>
          <cell r="J42">
            <v>56.2</v>
          </cell>
          <cell r="K42">
            <v>58.4</v>
          </cell>
          <cell r="L42">
            <v>60.6</v>
          </cell>
          <cell r="M42">
            <v>62.8</v>
          </cell>
          <cell r="N42">
            <v>65</v>
          </cell>
          <cell r="O42">
            <v>67.533333333333331</v>
          </cell>
          <cell r="P42">
            <v>70.066666666666663</v>
          </cell>
          <cell r="Q42">
            <v>72.599999999999994</v>
          </cell>
          <cell r="R42">
            <v>75.133333333333326</v>
          </cell>
          <cell r="S42">
            <v>77.666666666666671</v>
          </cell>
          <cell r="T42">
            <v>80.933333333333337</v>
          </cell>
          <cell r="U42">
            <v>84.2</v>
          </cell>
          <cell r="V42">
            <v>87.466666666666654</v>
          </cell>
          <cell r="W42">
            <v>90.73333333333332</v>
          </cell>
          <cell r="X42">
            <v>94</v>
          </cell>
          <cell r="Y42">
            <v>97.8</v>
          </cell>
          <cell r="Z42">
            <v>101.6</v>
          </cell>
          <cell r="AA42">
            <v>105.4</v>
          </cell>
          <cell r="AB42">
            <v>109.2</v>
          </cell>
          <cell r="AC42">
            <v>113</v>
          </cell>
          <cell r="AD42">
            <v>117.53333333333333</v>
          </cell>
          <cell r="AE42">
            <v>122.06666666666666</v>
          </cell>
          <cell r="AF42">
            <v>126.6</v>
          </cell>
          <cell r="AG42">
            <v>131.13333333333333</v>
          </cell>
          <cell r="AH42">
            <v>135.66666666666666</v>
          </cell>
        </row>
        <row r="43">
          <cell r="C43">
            <v>2014</v>
          </cell>
          <cell r="D43">
            <v>46.666666666666664</v>
          </cell>
          <cell r="E43">
            <v>48.333333333333329</v>
          </cell>
          <cell r="F43">
            <v>50</v>
          </cell>
          <cell r="G43">
            <v>51.666666666666657</v>
          </cell>
          <cell r="H43">
            <v>53.333333333333321</v>
          </cell>
          <cell r="I43">
            <v>55</v>
          </cell>
          <cell r="J43">
            <v>57.333333333333336</v>
          </cell>
          <cell r="K43">
            <v>59.666666666666664</v>
          </cell>
          <cell r="L43">
            <v>62</v>
          </cell>
          <cell r="M43">
            <v>64.333333333333329</v>
          </cell>
          <cell r="N43">
            <v>66.666666666666671</v>
          </cell>
          <cell r="O43">
            <v>69.333333333333329</v>
          </cell>
          <cell r="P43">
            <v>72</v>
          </cell>
          <cell r="Q43">
            <v>74.666666666666671</v>
          </cell>
          <cell r="R43">
            <v>77.333333333333329</v>
          </cell>
          <cell r="S43">
            <v>80</v>
          </cell>
          <cell r="T43">
            <v>83.333333333333329</v>
          </cell>
          <cell r="U43">
            <v>86.666666666666657</v>
          </cell>
          <cell r="V43">
            <v>90</v>
          </cell>
          <cell r="W43">
            <v>93.333333333333314</v>
          </cell>
          <cell r="X43">
            <v>96.666666666666671</v>
          </cell>
          <cell r="Y43">
            <v>100.6</v>
          </cell>
          <cell r="Z43">
            <v>104.53333333333335</v>
          </cell>
          <cell r="AA43">
            <v>108.46666666666668</v>
          </cell>
          <cell r="AB43">
            <v>112.4</v>
          </cell>
          <cell r="AC43">
            <v>116.33333333333333</v>
          </cell>
          <cell r="AD43">
            <v>121.06666666666666</v>
          </cell>
          <cell r="AE43">
            <v>125.8</v>
          </cell>
          <cell r="AF43">
            <v>130.5333333333333</v>
          </cell>
          <cell r="AG43">
            <v>135.26666666666662</v>
          </cell>
          <cell r="AH43">
            <v>140</v>
          </cell>
        </row>
        <row r="44">
          <cell r="C44">
            <v>2016</v>
          </cell>
          <cell r="D44">
            <v>47</v>
          </cell>
          <cell r="E44">
            <v>48.933333333333337</v>
          </cell>
          <cell r="F44">
            <v>50.866666666666667</v>
          </cell>
          <cell r="G44">
            <v>52.8</v>
          </cell>
          <cell r="H44">
            <v>54.733333333333341</v>
          </cell>
          <cell r="I44">
            <v>56.666666666666664</v>
          </cell>
          <cell r="J44">
            <v>58.866666666666667</v>
          </cell>
          <cell r="K44">
            <v>61.06666666666667</v>
          </cell>
          <cell r="L44">
            <v>63.266666666666673</v>
          </cell>
          <cell r="M44">
            <v>65.466666666666683</v>
          </cell>
          <cell r="N44">
            <v>67.666666666666671</v>
          </cell>
          <cell r="O44">
            <v>70.533333333333331</v>
          </cell>
          <cell r="P44">
            <v>73.400000000000006</v>
          </cell>
          <cell r="Q44">
            <v>76.26666666666668</v>
          </cell>
          <cell r="R44">
            <v>79.13333333333334</v>
          </cell>
          <cell r="S44">
            <v>82</v>
          </cell>
          <cell r="T44">
            <v>85.4</v>
          </cell>
          <cell r="U44">
            <v>88.8</v>
          </cell>
          <cell r="V44">
            <v>92.2</v>
          </cell>
          <cell r="W44">
            <v>95.6</v>
          </cell>
          <cell r="X44">
            <v>99</v>
          </cell>
          <cell r="Y44">
            <v>103.06666666666668</v>
          </cell>
          <cell r="Z44">
            <v>107.13333333333334</v>
          </cell>
          <cell r="AA44">
            <v>111.2</v>
          </cell>
          <cell r="AB44">
            <v>115.26666666666669</v>
          </cell>
          <cell r="AC44">
            <v>119.33333333333333</v>
          </cell>
          <cell r="AD44">
            <v>124.13333333333334</v>
          </cell>
          <cell r="AE44">
            <v>128.93333333333334</v>
          </cell>
          <cell r="AF44">
            <v>133.73333333333335</v>
          </cell>
          <cell r="AG44">
            <v>138.53333333333333</v>
          </cell>
          <cell r="AH44">
            <v>143.33333333333334</v>
          </cell>
        </row>
        <row r="45">
          <cell r="C45">
            <v>2018</v>
          </cell>
          <cell r="D45">
            <v>48.666666666666664</v>
          </cell>
          <cell r="E45">
            <v>50.466666666666669</v>
          </cell>
          <cell r="F45">
            <v>52.266666666666666</v>
          </cell>
          <cell r="G45">
            <v>54.066666666666663</v>
          </cell>
          <cell r="H45">
            <v>55.866666666666667</v>
          </cell>
          <cell r="I45">
            <v>57.666666666666664</v>
          </cell>
          <cell r="J45">
            <v>60</v>
          </cell>
          <cell r="K45">
            <v>62.333333333333321</v>
          </cell>
          <cell r="L45">
            <v>64.666666666666657</v>
          </cell>
          <cell r="M45">
            <v>67</v>
          </cell>
          <cell r="N45">
            <v>69.333333333333329</v>
          </cell>
          <cell r="O45">
            <v>72.2</v>
          </cell>
          <cell r="P45">
            <v>75.066666666666677</v>
          </cell>
          <cell r="Q45">
            <v>77.933333333333337</v>
          </cell>
          <cell r="R45">
            <v>80.8</v>
          </cell>
          <cell r="S45">
            <v>83.666666666666671</v>
          </cell>
          <cell r="T45">
            <v>87.266666666666666</v>
          </cell>
          <cell r="U45">
            <v>90.86666666666666</v>
          </cell>
          <cell r="V45">
            <v>94.466666666666669</v>
          </cell>
          <cell r="W45">
            <v>98.066666666666663</v>
          </cell>
          <cell r="X45">
            <v>101.66666666666667</v>
          </cell>
          <cell r="Y45">
            <v>105.86666666666666</v>
          </cell>
          <cell r="Z45">
            <v>110.06666666666666</v>
          </cell>
          <cell r="AA45">
            <v>114.26666666666667</v>
          </cell>
          <cell r="AB45">
            <v>118.46666666666665</v>
          </cell>
          <cell r="AC45">
            <v>122.66666666666667</v>
          </cell>
          <cell r="AD45">
            <v>127.53333333333333</v>
          </cell>
          <cell r="AE45">
            <v>132.4</v>
          </cell>
          <cell r="AF45">
            <v>137.26666666666668</v>
          </cell>
          <cell r="AG45">
            <v>142.13333333333335</v>
          </cell>
          <cell r="AH45">
            <v>147</v>
          </cell>
        </row>
        <row r="46">
          <cell r="C46">
            <v>2020</v>
          </cell>
          <cell r="D46">
            <v>49.666666666666664</v>
          </cell>
          <cell r="E46">
            <v>51.6</v>
          </cell>
          <cell r="F46">
            <v>53.533333333333339</v>
          </cell>
          <cell r="G46">
            <v>55.466666666666669</v>
          </cell>
          <cell r="H46">
            <v>57.4</v>
          </cell>
          <cell r="I46">
            <v>59.333333333333336</v>
          </cell>
          <cell r="J46">
            <v>61.666666666666664</v>
          </cell>
          <cell r="K46">
            <v>64</v>
          </cell>
          <cell r="L46">
            <v>66.333333333333314</v>
          </cell>
          <cell r="M46">
            <v>68.666666666666643</v>
          </cell>
          <cell r="N46">
            <v>71</v>
          </cell>
          <cell r="O46">
            <v>73.933333333333337</v>
          </cell>
          <cell r="P46">
            <v>76.866666666666674</v>
          </cell>
          <cell r="Q46">
            <v>79.8</v>
          </cell>
          <cell r="R46">
            <v>82.733333333333334</v>
          </cell>
          <cell r="S46">
            <v>85.666666666666671</v>
          </cell>
          <cell r="T46">
            <v>89.266666666666666</v>
          </cell>
          <cell r="U46">
            <v>92.86666666666666</v>
          </cell>
          <cell r="V46">
            <v>96.466666666666669</v>
          </cell>
          <cell r="W46">
            <v>100.06666666666666</v>
          </cell>
          <cell r="X46">
            <v>103.66666666666667</v>
          </cell>
          <cell r="Y46">
            <v>108</v>
          </cell>
          <cell r="Z46">
            <v>112.33333333333333</v>
          </cell>
          <cell r="AA46">
            <v>116.66666666666667</v>
          </cell>
          <cell r="AB46">
            <v>121</v>
          </cell>
          <cell r="AC46">
            <v>125.33333333333333</v>
          </cell>
          <cell r="AD46">
            <v>130.4</v>
          </cell>
          <cell r="AE46">
            <v>135.46666666666667</v>
          </cell>
          <cell r="AF46">
            <v>140.53333333333333</v>
          </cell>
          <cell r="AG46">
            <v>145.6</v>
          </cell>
          <cell r="AH46">
            <v>150.66666666666666</v>
          </cell>
        </row>
        <row r="47">
          <cell r="C47">
            <v>2022</v>
          </cell>
          <cell r="D47">
            <v>50.333333333333336</v>
          </cell>
          <cell r="E47">
            <v>52.333333333333336</v>
          </cell>
          <cell r="F47">
            <v>54.333333333333336</v>
          </cell>
          <cell r="G47">
            <v>56.333333333333343</v>
          </cell>
          <cell r="H47">
            <v>58.333333333333343</v>
          </cell>
          <cell r="I47">
            <v>60.333333333333336</v>
          </cell>
          <cell r="J47">
            <v>62.8</v>
          </cell>
          <cell r="K47">
            <v>65.266666666666666</v>
          </cell>
          <cell r="L47">
            <v>67.73333333333332</v>
          </cell>
          <cell r="M47">
            <v>70.2</v>
          </cell>
          <cell r="N47">
            <v>72.666666666666671</v>
          </cell>
          <cell r="O47">
            <v>75.86666666666666</v>
          </cell>
          <cell r="P47">
            <v>79.066666666666663</v>
          </cell>
          <cell r="Q47">
            <v>82.266666666666652</v>
          </cell>
          <cell r="R47">
            <v>85.466666666666654</v>
          </cell>
          <cell r="S47">
            <v>88.666666666666671</v>
          </cell>
          <cell r="T47">
            <v>92.2</v>
          </cell>
          <cell r="U47">
            <v>95.733333333333334</v>
          </cell>
          <cell r="V47">
            <v>99.266666666666666</v>
          </cell>
          <cell r="W47">
            <v>102.8</v>
          </cell>
          <cell r="X47">
            <v>106.33333333333333</v>
          </cell>
          <cell r="Y47">
            <v>110.66666666666667</v>
          </cell>
          <cell r="Z47">
            <v>115</v>
          </cell>
          <cell r="AA47">
            <v>119.33333333333334</v>
          </cell>
          <cell r="AB47">
            <v>123.66666666666669</v>
          </cell>
          <cell r="AC47">
            <v>128</v>
          </cell>
          <cell r="AD47">
            <v>133.06666666666666</v>
          </cell>
          <cell r="AE47">
            <v>138.13333333333333</v>
          </cell>
          <cell r="AF47">
            <v>143.19999999999999</v>
          </cell>
          <cell r="AG47">
            <v>148.26666666666665</v>
          </cell>
          <cell r="AH47">
            <v>153.33333333333334</v>
          </cell>
        </row>
        <row r="48">
          <cell r="C48">
            <v>2024</v>
          </cell>
          <cell r="D48">
            <v>51.333333333333336</v>
          </cell>
          <cell r="E48">
            <v>53.333333333333336</v>
          </cell>
          <cell r="F48">
            <v>55.333333333333336</v>
          </cell>
          <cell r="G48">
            <v>57.333333333333343</v>
          </cell>
          <cell r="H48">
            <v>59.333333333333343</v>
          </cell>
          <cell r="I48">
            <v>61.333333333333336</v>
          </cell>
          <cell r="J48">
            <v>63.8</v>
          </cell>
          <cell r="K48">
            <v>66.266666666666666</v>
          </cell>
          <cell r="L48">
            <v>68.73333333333332</v>
          </cell>
          <cell r="M48">
            <v>71.2</v>
          </cell>
          <cell r="N48">
            <v>73.666666666666671</v>
          </cell>
          <cell r="O48">
            <v>76.8</v>
          </cell>
          <cell r="P48">
            <v>79.933333333333337</v>
          </cell>
          <cell r="Q48">
            <v>83.066666666666677</v>
          </cell>
          <cell r="R48">
            <v>86.2</v>
          </cell>
          <cell r="S48">
            <v>89.333333333333329</v>
          </cell>
          <cell r="T48">
            <v>93.066666666666663</v>
          </cell>
          <cell r="U48">
            <v>96.8</v>
          </cell>
          <cell r="V48">
            <v>100.53333333333333</v>
          </cell>
          <cell r="W48">
            <v>104.26666666666667</v>
          </cell>
          <cell r="X48">
            <v>108</v>
          </cell>
          <cell r="Y48">
            <v>112.53333333333333</v>
          </cell>
          <cell r="Z48">
            <v>117.06666666666666</v>
          </cell>
          <cell r="AA48">
            <v>121.6</v>
          </cell>
          <cell r="AB48">
            <v>126.13333333333333</v>
          </cell>
          <cell r="AC48">
            <v>130.66666666666666</v>
          </cell>
          <cell r="AD48">
            <v>135.93333333333334</v>
          </cell>
          <cell r="AE48">
            <v>141.19999999999999</v>
          </cell>
          <cell r="AF48">
            <v>146.4666666666667</v>
          </cell>
          <cell r="AG48">
            <v>151.73333333333338</v>
          </cell>
          <cell r="AH48">
            <v>157</v>
          </cell>
        </row>
        <row r="49">
          <cell r="C49">
            <v>2026</v>
          </cell>
          <cell r="D49">
            <v>52.333333333333336</v>
          </cell>
          <cell r="E49">
            <v>54.466666666666669</v>
          </cell>
          <cell r="F49">
            <v>56.6</v>
          </cell>
          <cell r="G49">
            <v>58.733333333333334</v>
          </cell>
          <cell r="H49">
            <v>60.866666666666674</v>
          </cell>
          <cell r="I49">
            <v>63</v>
          </cell>
          <cell r="J49">
            <v>65.466666666666669</v>
          </cell>
          <cell r="K49">
            <v>67.933333333333323</v>
          </cell>
          <cell r="L49">
            <v>70.400000000000006</v>
          </cell>
          <cell r="M49">
            <v>72.86666666666666</v>
          </cell>
          <cell r="N49">
            <v>75.333333333333329</v>
          </cell>
          <cell r="O49">
            <v>78.466666666666669</v>
          </cell>
          <cell r="P49">
            <v>81.599999999999994</v>
          </cell>
          <cell r="Q49">
            <v>84.733333333333348</v>
          </cell>
          <cell r="R49">
            <v>87.866666666666674</v>
          </cell>
          <cell r="S49">
            <v>91</v>
          </cell>
          <cell r="T49">
            <v>94.933333333333337</v>
          </cell>
          <cell r="U49">
            <v>98.866666666666674</v>
          </cell>
          <cell r="V49">
            <v>102.8</v>
          </cell>
          <cell r="W49">
            <v>106.73333333333335</v>
          </cell>
          <cell r="X49">
            <v>110.66666666666667</v>
          </cell>
          <cell r="Y49">
            <v>115.2</v>
          </cell>
          <cell r="Z49">
            <v>119.73333333333333</v>
          </cell>
          <cell r="AA49">
            <v>124.26666666666667</v>
          </cell>
          <cell r="AB49">
            <v>128.80000000000001</v>
          </cell>
          <cell r="AC49">
            <v>133.33333333333334</v>
          </cell>
          <cell r="AD49">
            <v>138.73333333333335</v>
          </cell>
          <cell r="AE49">
            <v>144.13333333333333</v>
          </cell>
          <cell r="AF49">
            <v>149.53333333333333</v>
          </cell>
          <cell r="AG49">
            <v>154.93333333333334</v>
          </cell>
          <cell r="AH49">
            <v>160.33333333333334</v>
          </cell>
        </row>
        <row r="50">
          <cell r="C50">
            <v>2028</v>
          </cell>
          <cell r="D50">
            <v>53</v>
          </cell>
          <cell r="E50">
            <v>55.133333333333333</v>
          </cell>
          <cell r="F50">
            <v>57.266666666666666</v>
          </cell>
          <cell r="G50">
            <v>59.4</v>
          </cell>
          <cell r="H50">
            <v>61.533333333333339</v>
          </cell>
          <cell r="I50">
            <v>63.666666666666664</v>
          </cell>
          <cell r="J50">
            <v>66.333333333333329</v>
          </cell>
          <cell r="K50">
            <v>69</v>
          </cell>
          <cell r="L50">
            <v>71.666666666666671</v>
          </cell>
          <cell r="M50">
            <v>74.333333333333329</v>
          </cell>
          <cell r="N50">
            <v>77</v>
          </cell>
          <cell r="O50">
            <v>80.13333333333334</v>
          </cell>
          <cell r="P50">
            <v>83.26666666666668</v>
          </cell>
          <cell r="Q50">
            <v>86.4</v>
          </cell>
          <cell r="R50">
            <v>89.533333333333346</v>
          </cell>
          <cell r="S50">
            <v>92.666666666666671</v>
          </cell>
          <cell r="T50">
            <v>96.666666666666671</v>
          </cell>
          <cell r="U50">
            <v>100.66666666666667</v>
          </cell>
          <cell r="V50">
            <v>104.66666666666669</v>
          </cell>
          <cell r="W50">
            <v>108.66666666666669</v>
          </cell>
          <cell r="X50">
            <v>112.66666666666667</v>
          </cell>
          <cell r="Y50">
            <v>117.33333333333333</v>
          </cell>
          <cell r="Z50">
            <v>122</v>
          </cell>
          <cell r="AA50">
            <v>126.66666666666664</v>
          </cell>
          <cell r="AB50">
            <v>131.33333333333329</v>
          </cell>
          <cell r="AC50">
            <v>136</v>
          </cell>
          <cell r="AD50">
            <v>141.4</v>
          </cell>
          <cell r="AE50">
            <v>146.80000000000001</v>
          </cell>
          <cell r="AF50">
            <v>152.19999999999999</v>
          </cell>
          <cell r="AG50">
            <v>157.6</v>
          </cell>
          <cell r="AH50">
            <v>163</v>
          </cell>
        </row>
        <row r="51">
          <cell r="C51">
            <v>2030</v>
          </cell>
          <cell r="D51">
            <v>54</v>
          </cell>
          <cell r="E51">
            <v>56.133333333333333</v>
          </cell>
          <cell r="F51">
            <v>58.266666666666666</v>
          </cell>
          <cell r="G51">
            <v>60.4</v>
          </cell>
          <cell r="H51">
            <v>62.533333333333339</v>
          </cell>
          <cell r="I51">
            <v>64.666666666666671</v>
          </cell>
          <cell r="J51">
            <v>67.400000000000006</v>
          </cell>
          <cell r="K51">
            <v>70.13333333333334</v>
          </cell>
          <cell r="L51">
            <v>72.866666666666674</v>
          </cell>
          <cell r="M51">
            <v>75.599999999999994</v>
          </cell>
          <cell r="N51">
            <v>78.333333333333329</v>
          </cell>
          <cell r="O51">
            <v>81.599999999999994</v>
          </cell>
          <cell r="P51">
            <v>84.86666666666666</v>
          </cell>
          <cell r="Q51">
            <v>88.133333333333326</v>
          </cell>
          <cell r="R51">
            <v>91.4</v>
          </cell>
          <cell r="S51">
            <v>94.666666666666671</v>
          </cell>
          <cell r="T51">
            <v>98.6</v>
          </cell>
          <cell r="U51">
            <v>102.53333333333335</v>
          </cell>
          <cell r="V51">
            <v>106.46666666666668</v>
          </cell>
          <cell r="W51">
            <v>110.4</v>
          </cell>
          <cell r="X51">
            <v>114.33333333333333</v>
          </cell>
          <cell r="Y51">
            <v>119.06666666666666</v>
          </cell>
          <cell r="Z51">
            <v>123.8</v>
          </cell>
          <cell r="AA51">
            <v>128.5333333333333</v>
          </cell>
          <cell r="AB51">
            <v>133.26666666666662</v>
          </cell>
          <cell r="AC51">
            <v>138</v>
          </cell>
          <cell r="AD51">
            <v>143.6</v>
          </cell>
          <cell r="AE51">
            <v>149.19999999999999</v>
          </cell>
          <cell r="AF51">
            <v>154.80000000000001</v>
          </cell>
          <cell r="AG51">
            <v>160.4</v>
          </cell>
          <cell r="AH51">
            <v>166</v>
          </cell>
        </row>
        <row r="52">
          <cell r="C52">
            <v>3000</v>
          </cell>
          <cell r="D52">
            <v>38.222222222222221</v>
          </cell>
          <cell r="E52">
            <v>39.711111111111109</v>
          </cell>
          <cell r="F52">
            <v>41.2</v>
          </cell>
          <cell r="G52">
            <v>42.68888888888889</v>
          </cell>
          <cell r="H52">
            <v>44.177777777777777</v>
          </cell>
          <cell r="I52">
            <v>45.666666666666664</v>
          </cell>
          <cell r="J52">
            <v>47.422222222222224</v>
          </cell>
          <cell r="K52">
            <v>49.177777777777777</v>
          </cell>
          <cell r="L52">
            <v>50.933333333333337</v>
          </cell>
          <cell r="M52">
            <v>52.68888888888889</v>
          </cell>
          <cell r="N52">
            <v>54.444444444444443</v>
          </cell>
          <cell r="O52">
            <v>56.688888888888883</v>
          </cell>
          <cell r="P52">
            <v>58.93333333333333</v>
          </cell>
          <cell r="Q52">
            <v>61.17777777777777</v>
          </cell>
          <cell r="R52">
            <v>63.42222222222221</v>
          </cell>
          <cell r="S52">
            <v>65.666666666666671</v>
          </cell>
          <cell r="T52">
            <v>68.044444444444451</v>
          </cell>
          <cell r="U52">
            <v>70.422222222222217</v>
          </cell>
          <cell r="V52">
            <v>72.8</v>
          </cell>
          <cell r="W52">
            <v>75.177777777777777</v>
          </cell>
          <cell r="X52">
            <v>77.555555555555557</v>
          </cell>
          <cell r="Y52">
            <v>80.599999999999994</v>
          </cell>
          <cell r="Z52">
            <v>83.644444444444431</v>
          </cell>
          <cell r="AA52">
            <v>86.688888888888869</v>
          </cell>
          <cell r="AB52">
            <v>89.733333333333306</v>
          </cell>
          <cell r="AC52">
            <v>92.777777777777771</v>
          </cell>
          <cell r="AD52">
            <v>96.111111111111114</v>
          </cell>
          <cell r="AE52">
            <v>99.444444444444443</v>
          </cell>
          <cell r="AF52">
            <v>102.77777777777777</v>
          </cell>
          <cell r="AG52">
            <v>106.1111111111111</v>
          </cell>
          <cell r="AH52">
            <v>109.44444444444444</v>
          </cell>
        </row>
        <row r="53">
          <cell r="C53">
            <v>3004</v>
          </cell>
          <cell r="D53">
            <v>38.222222222222221</v>
          </cell>
          <cell r="E53">
            <v>39.711111111111109</v>
          </cell>
          <cell r="F53">
            <v>41.2</v>
          </cell>
          <cell r="G53">
            <v>42.68888888888889</v>
          </cell>
          <cell r="H53">
            <v>44.177777777777777</v>
          </cell>
          <cell r="I53">
            <v>45.666666666666664</v>
          </cell>
          <cell r="J53">
            <v>47.422222222222224</v>
          </cell>
          <cell r="K53">
            <v>49.177777777777777</v>
          </cell>
          <cell r="L53">
            <v>50.933333333333337</v>
          </cell>
          <cell r="M53">
            <v>52.68888888888889</v>
          </cell>
          <cell r="N53">
            <v>54.444444444444443</v>
          </cell>
          <cell r="O53">
            <v>56.688888888888883</v>
          </cell>
          <cell r="P53">
            <v>58.93333333333333</v>
          </cell>
          <cell r="Q53">
            <v>61.17777777777777</v>
          </cell>
          <cell r="R53">
            <v>63.42222222222221</v>
          </cell>
          <cell r="S53">
            <v>65.666666666666671</v>
          </cell>
          <cell r="T53">
            <v>68.044444444444451</v>
          </cell>
          <cell r="U53">
            <v>70.422222222222217</v>
          </cell>
          <cell r="V53">
            <v>72.8</v>
          </cell>
          <cell r="W53">
            <v>75.177777777777777</v>
          </cell>
          <cell r="X53">
            <v>77.555555555555557</v>
          </cell>
          <cell r="Y53">
            <v>80.599999999999994</v>
          </cell>
          <cell r="Z53">
            <v>83.644444444444431</v>
          </cell>
          <cell r="AA53">
            <v>86.688888888888869</v>
          </cell>
          <cell r="AB53">
            <v>89.733333333333306</v>
          </cell>
          <cell r="AC53">
            <v>92.777777777777771</v>
          </cell>
          <cell r="AD53">
            <v>96.111111111111114</v>
          </cell>
          <cell r="AE53">
            <v>99.444444444444443</v>
          </cell>
          <cell r="AF53">
            <v>102.77777777777777</v>
          </cell>
          <cell r="AG53">
            <v>106.1111111111111</v>
          </cell>
          <cell r="AH53">
            <v>109.44444444444444</v>
          </cell>
        </row>
        <row r="54">
          <cell r="C54">
            <v>3006</v>
          </cell>
          <cell r="D54">
            <v>39.222222222222221</v>
          </cell>
          <cell r="E54">
            <v>40.799999999999997</v>
          </cell>
          <cell r="F54">
            <v>42.377777777777773</v>
          </cell>
          <cell r="G54">
            <v>43.955555555555549</v>
          </cell>
          <cell r="H54">
            <v>45.533333333333324</v>
          </cell>
          <cell r="I54">
            <v>47.111111111111114</v>
          </cell>
          <cell r="J54">
            <v>48.977777777777781</v>
          </cell>
          <cell r="K54">
            <v>50.844444444444449</v>
          </cell>
          <cell r="L54">
            <v>52.711111111111116</v>
          </cell>
          <cell r="M54">
            <v>54.577777777777783</v>
          </cell>
          <cell r="N54">
            <v>56.444444444444443</v>
          </cell>
          <cell r="O54">
            <v>58.6</v>
          </cell>
          <cell r="P54">
            <v>60.755555555555546</v>
          </cell>
          <cell r="Q54">
            <v>62.911111111111097</v>
          </cell>
          <cell r="R54">
            <v>65.066666666666649</v>
          </cell>
          <cell r="S54">
            <v>67.222222222222229</v>
          </cell>
          <cell r="T54">
            <v>69.777777777777771</v>
          </cell>
          <cell r="U54">
            <v>72.333333333333343</v>
          </cell>
          <cell r="V54">
            <v>74.888888888888886</v>
          </cell>
          <cell r="W54">
            <v>77.444444444444457</v>
          </cell>
          <cell r="X54">
            <v>80</v>
          </cell>
          <cell r="Y54">
            <v>83.133333333333326</v>
          </cell>
          <cell r="Z54">
            <v>86.266666666666652</v>
          </cell>
          <cell r="AA54">
            <v>89.4</v>
          </cell>
          <cell r="AB54">
            <v>92.533333333333317</v>
          </cell>
          <cell r="AC54">
            <v>95.666666666666671</v>
          </cell>
          <cell r="AD54">
            <v>99.4</v>
          </cell>
          <cell r="AE54">
            <v>103.13333333333334</v>
          </cell>
          <cell r="AF54">
            <v>106.86666666666667</v>
          </cell>
          <cell r="AG54">
            <v>110.6</v>
          </cell>
          <cell r="AH54">
            <v>114.33333333333333</v>
          </cell>
        </row>
        <row r="55">
          <cell r="C55">
            <v>3008</v>
          </cell>
          <cell r="D55">
            <v>40.222222222222221</v>
          </cell>
          <cell r="E55">
            <v>41.8</v>
          </cell>
          <cell r="F55">
            <v>43.377777777777773</v>
          </cell>
          <cell r="G55">
            <v>44.955555555555549</v>
          </cell>
          <cell r="H55">
            <v>46.533333333333324</v>
          </cell>
          <cell r="I55">
            <v>48.111111111111114</v>
          </cell>
          <cell r="J55">
            <v>49.977777777777781</v>
          </cell>
          <cell r="K55">
            <v>51.844444444444449</v>
          </cell>
          <cell r="L55">
            <v>53.711111111111116</v>
          </cell>
          <cell r="M55">
            <v>55.577777777777783</v>
          </cell>
          <cell r="N55">
            <v>57.444444444444443</v>
          </cell>
          <cell r="O55">
            <v>59.688888888888883</v>
          </cell>
          <cell r="P55">
            <v>61.93333333333333</v>
          </cell>
          <cell r="Q55">
            <v>64.177777777777777</v>
          </cell>
          <cell r="R55">
            <v>66.422222222222217</v>
          </cell>
          <cell r="S55">
            <v>68.666666666666671</v>
          </cell>
          <cell r="T55">
            <v>71.422222222222217</v>
          </cell>
          <cell r="U55">
            <v>74.177777777777777</v>
          </cell>
          <cell r="V55">
            <v>76.933333333333337</v>
          </cell>
          <cell r="W55">
            <v>79.688888888888897</v>
          </cell>
          <cell r="X55">
            <v>82.444444444444443</v>
          </cell>
          <cell r="Y55">
            <v>85.777777777777771</v>
          </cell>
          <cell r="Z55">
            <v>89.111111111111114</v>
          </cell>
          <cell r="AA55">
            <v>92.444444444444443</v>
          </cell>
          <cell r="AB55">
            <v>95.777777777777771</v>
          </cell>
          <cell r="AC55">
            <v>99.111111111111114</v>
          </cell>
          <cell r="AD55">
            <v>102.93333333333334</v>
          </cell>
          <cell r="AE55">
            <v>106.75555555555556</v>
          </cell>
          <cell r="AF55">
            <v>110.57777777777777</v>
          </cell>
          <cell r="AG55">
            <v>114.4</v>
          </cell>
          <cell r="AH55">
            <v>118.22222222222223</v>
          </cell>
        </row>
        <row r="56">
          <cell r="C56">
            <v>3010</v>
          </cell>
          <cell r="D56">
            <v>41.222222222222221</v>
          </cell>
          <cell r="E56">
            <v>42.888888888888886</v>
          </cell>
          <cell r="F56">
            <v>44.555555555555557</v>
          </cell>
          <cell r="G56">
            <v>46.222222222222221</v>
          </cell>
          <cell r="H56">
            <v>47.888888888888886</v>
          </cell>
          <cell r="I56">
            <v>49.555555555555557</v>
          </cell>
          <cell r="J56">
            <v>51.422222222222224</v>
          </cell>
          <cell r="K56">
            <v>53.288888888888891</v>
          </cell>
          <cell r="L56">
            <v>55.155555555555559</v>
          </cell>
          <cell r="M56">
            <v>57.022222222222233</v>
          </cell>
          <cell r="N56">
            <v>58.888888888888886</v>
          </cell>
          <cell r="O56">
            <v>61.24444444444444</v>
          </cell>
          <cell r="P56">
            <v>63.6</v>
          </cell>
          <cell r="Q56">
            <v>65.955555555555549</v>
          </cell>
          <cell r="R56">
            <v>68.311111111111103</v>
          </cell>
          <cell r="S56">
            <v>70.666666666666671</v>
          </cell>
          <cell r="T56">
            <v>73.51111111111112</v>
          </cell>
          <cell r="U56">
            <v>76.355555555555554</v>
          </cell>
          <cell r="V56">
            <v>79.2</v>
          </cell>
          <cell r="W56">
            <v>82.044444444444466</v>
          </cell>
          <cell r="X56">
            <v>84.888888888888886</v>
          </cell>
          <cell r="Y56">
            <v>88.422222222222217</v>
          </cell>
          <cell r="Z56">
            <v>91.955555555555563</v>
          </cell>
          <cell r="AA56">
            <v>95.488888888888894</v>
          </cell>
          <cell r="AB56">
            <v>99.022222222222226</v>
          </cell>
          <cell r="AC56">
            <v>102.55555555555556</v>
          </cell>
          <cell r="AD56">
            <v>106.57777777777778</v>
          </cell>
          <cell r="AE56">
            <v>110.6</v>
          </cell>
          <cell r="AF56">
            <v>114.62222222222223</v>
          </cell>
          <cell r="AG56">
            <v>118.64444444444446</v>
          </cell>
          <cell r="AH56">
            <v>122.66666666666667</v>
          </cell>
        </row>
        <row r="57">
          <cell r="C57">
            <v>3012</v>
          </cell>
          <cell r="D57">
            <v>42.666666666666664</v>
          </cell>
          <cell r="E57">
            <v>44.133333333333333</v>
          </cell>
          <cell r="F57">
            <v>45.6</v>
          </cell>
          <cell r="G57">
            <v>47.06666666666667</v>
          </cell>
          <cell r="H57">
            <v>48.533333333333331</v>
          </cell>
          <cell r="I57">
            <v>50</v>
          </cell>
          <cell r="J57">
            <v>52.066666666666663</v>
          </cell>
          <cell r="K57">
            <v>54.133333333333326</v>
          </cell>
          <cell r="L57">
            <v>56.2</v>
          </cell>
          <cell r="M57">
            <v>58.266666666666666</v>
          </cell>
          <cell r="N57">
            <v>60.333333333333336</v>
          </cell>
          <cell r="O57">
            <v>62.68888888888889</v>
          </cell>
          <cell r="P57">
            <v>65.044444444444437</v>
          </cell>
          <cell r="Q57">
            <v>67.400000000000006</v>
          </cell>
          <cell r="R57">
            <v>69.755555555555546</v>
          </cell>
          <cell r="S57">
            <v>72.111111111111114</v>
          </cell>
          <cell r="T57">
            <v>75.155555555555551</v>
          </cell>
          <cell r="U57">
            <v>78.2</v>
          </cell>
          <cell r="V57">
            <v>81.24444444444444</v>
          </cell>
          <cell r="W57">
            <v>84.288888888888877</v>
          </cell>
          <cell r="X57">
            <v>87.333333333333329</v>
          </cell>
          <cell r="Y57">
            <v>90.866666666666674</v>
          </cell>
          <cell r="Z57">
            <v>94.4</v>
          </cell>
          <cell r="AA57">
            <v>97.933333333333337</v>
          </cell>
          <cell r="AB57">
            <v>101.46666666666667</v>
          </cell>
          <cell r="AC57">
            <v>105</v>
          </cell>
          <cell r="AD57">
            <v>109.22222222222221</v>
          </cell>
          <cell r="AE57">
            <v>113.44444444444444</v>
          </cell>
          <cell r="AF57">
            <v>117.66666666666666</v>
          </cell>
          <cell r="AG57">
            <v>121.88888888888887</v>
          </cell>
          <cell r="AH57">
            <v>126.11111111111111</v>
          </cell>
        </row>
        <row r="58">
          <cell r="C58">
            <v>3014</v>
          </cell>
          <cell r="D58">
            <v>43.111111111111114</v>
          </cell>
          <cell r="E58">
            <v>44.688888888888883</v>
          </cell>
          <cell r="F58">
            <v>46.266666666666666</v>
          </cell>
          <cell r="G58">
            <v>47.844444444444441</v>
          </cell>
          <cell r="H58">
            <v>49.422222222222217</v>
          </cell>
          <cell r="I58">
            <v>51</v>
          </cell>
          <cell r="J58">
            <v>53.155555555555551</v>
          </cell>
          <cell r="K58">
            <v>55.31111111111111</v>
          </cell>
          <cell r="L58">
            <v>57.466666666666661</v>
          </cell>
          <cell r="M58">
            <v>59.622222222222213</v>
          </cell>
          <cell r="N58">
            <v>61.777777777777779</v>
          </cell>
          <cell r="O58">
            <v>64.222222222222229</v>
          </cell>
          <cell r="P58">
            <v>66.666666666666671</v>
          </cell>
          <cell r="Q58">
            <v>69.111111111111114</v>
          </cell>
          <cell r="R58">
            <v>71.555555555555557</v>
          </cell>
          <cell r="S58">
            <v>74</v>
          </cell>
          <cell r="T58">
            <v>77.155555555555551</v>
          </cell>
          <cell r="U58">
            <v>80.311111111111103</v>
          </cell>
          <cell r="V58">
            <v>83.466666666666654</v>
          </cell>
          <cell r="W58">
            <v>86.622222222222206</v>
          </cell>
          <cell r="X58">
            <v>89.777777777777771</v>
          </cell>
          <cell r="Y58">
            <v>93.4</v>
          </cell>
          <cell r="Z58">
            <v>97.022222222222226</v>
          </cell>
          <cell r="AA58">
            <v>100.64444444444445</v>
          </cell>
          <cell r="AB58">
            <v>104.26666666666668</v>
          </cell>
          <cell r="AC58">
            <v>107.88888888888889</v>
          </cell>
          <cell r="AD58">
            <v>112.3111111111111</v>
          </cell>
          <cell r="AE58">
            <v>116.73333333333332</v>
          </cell>
          <cell r="AF58">
            <v>121.15555555555554</v>
          </cell>
          <cell r="AG58">
            <v>125.57777777777775</v>
          </cell>
          <cell r="AH58">
            <v>130</v>
          </cell>
        </row>
        <row r="59">
          <cell r="C59">
            <v>3016</v>
          </cell>
          <cell r="D59">
            <v>43.666666666666664</v>
          </cell>
          <cell r="E59">
            <v>45.422222222222224</v>
          </cell>
          <cell r="F59">
            <v>47.177777777777777</v>
          </cell>
          <cell r="G59">
            <v>48.933333333333337</v>
          </cell>
          <cell r="H59">
            <v>50.68888888888889</v>
          </cell>
          <cell r="I59">
            <v>52.444444444444443</v>
          </cell>
          <cell r="J59">
            <v>54.511111111111113</v>
          </cell>
          <cell r="K59">
            <v>56.577777777777783</v>
          </cell>
          <cell r="L59">
            <v>58.644444444444446</v>
          </cell>
          <cell r="M59">
            <v>60.711111111111116</v>
          </cell>
          <cell r="N59">
            <v>62.777777777777779</v>
          </cell>
          <cell r="O59">
            <v>65.422222222222217</v>
          </cell>
          <cell r="P59">
            <v>68.066666666666677</v>
          </cell>
          <cell r="Q59">
            <v>70.711111111111123</v>
          </cell>
          <cell r="R59">
            <v>73.355555555555569</v>
          </cell>
          <cell r="S59">
            <v>76</v>
          </cell>
          <cell r="T59">
            <v>79.133333333333326</v>
          </cell>
          <cell r="U59">
            <v>82.266666666666652</v>
          </cell>
          <cell r="V59">
            <v>85.4</v>
          </cell>
          <cell r="W59">
            <v>88.533333333333317</v>
          </cell>
          <cell r="X59">
            <v>91.666666666666671</v>
          </cell>
          <cell r="Y59">
            <v>95.51111111111112</v>
          </cell>
          <cell r="Z59">
            <v>99.355555555555569</v>
          </cell>
          <cell r="AA59">
            <v>103.2</v>
          </cell>
          <cell r="AB59">
            <v>107.04444444444447</v>
          </cell>
          <cell r="AC59">
            <v>110.88888888888889</v>
          </cell>
          <cell r="AD59">
            <v>115.28888888888889</v>
          </cell>
          <cell r="AE59">
            <v>119.68888888888888</v>
          </cell>
          <cell r="AF59">
            <v>124.08888888888889</v>
          </cell>
          <cell r="AG59">
            <v>128.48888888888888</v>
          </cell>
          <cell r="AH59">
            <v>132.88888888888889</v>
          </cell>
        </row>
        <row r="60">
          <cell r="C60">
            <v>3018</v>
          </cell>
          <cell r="D60">
            <v>45.111111111111114</v>
          </cell>
          <cell r="E60">
            <v>46.777777777777779</v>
          </cell>
          <cell r="F60">
            <v>48.444444444444443</v>
          </cell>
          <cell r="G60">
            <v>50.111111111111107</v>
          </cell>
          <cell r="H60">
            <v>51.777777777777771</v>
          </cell>
          <cell r="I60">
            <v>53.444444444444443</v>
          </cell>
          <cell r="J60">
            <v>55.6</v>
          </cell>
          <cell r="K60">
            <v>57.755555555555546</v>
          </cell>
          <cell r="L60">
            <v>59.911111111111097</v>
          </cell>
          <cell r="M60">
            <v>62.066666666666649</v>
          </cell>
          <cell r="N60">
            <v>64.222222222222229</v>
          </cell>
          <cell r="O60">
            <v>66.866666666666674</v>
          </cell>
          <cell r="P60">
            <v>69.51111111111112</v>
          </cell>
          <cell r="Q60">
            <v>72.155555555555566</v>
          </cell>
          <cell r="R60">
            <v>74.8</v>
          </cell>
          <cell r="S60">
            <v>77.444444444444443</v>
          </cell>
          <cell r="T60">
            <v>80.777777777777771</v>
          </cell>
          <cell r="U60">
            <v>84.111111111111114</v>
          </cell>
          <cell r="V60">
            <v>87.444444444444443</v>
          </cell>
          <cell r="W60">
            <v>90.777777777777771</v>
          </cell>
          <cell r="X60">
            <v>94.111111111111114</v>
          </cell>
          <cell r="Y60">
            <v>98.044444444444451</v>
          </cell>
          <cell r="Z60">
            <v>101.97777777777777</v>
          </cell>
          <cell r="AA60">
            <v>105.91111111111111</v>
          </cell>
          <cell r="AB60">
            <v>109.84444444444445</v>
          </cell>
          <cell r="AC60">
            <v>113.77777777777777</v>
          </cell>
          <cell r="AD60">
            <v>118.28888888888889</v>
          </cell>
          <cell r="AE60">
            <v>122.8</v>
          </cell>
          <cell r="AF60">
            <v>127.31111111111112</v>
          </cell>
          <cell r="AG60">
            <v>131.82222222222222</v>
          </cell>
          <cell r="AH60">
            <v>136.33333333333334</v>
          </cell>
        </row>
        <row r="61">
          <cell r="C61">
            <v>3020</v>
          </cell>
          <cell r="D61">
            <v>46.111111111111114</v>
          </cell>
          <cell r="E61">
            <v>47.866666666666667</v>
          </cell>
          <cell r="F61">
            <v>49.62222222222222</v>
          </cell>
          <cell r="G61">
            <v>51.37777777777778</v>
          </cell>
          <cell r="H61">
            <v>53.133333333333333</v>
          </cell>
          <cell r="I61">
            <v>54.888888888888886</v>
          </cell>
          <cell r="J61">
            <v>57.044444444444437</v>
          </cell>
          <cell r="K61">
            <v>59.2</v>
          </cell>
          <cell r="L61">
            <v>61.35555555555554</v>
          </cell>
          <cell r="M61">
            <v>63.511111111111092</v>
          </cell>
          <cell r="N61">
            <v>65.666666666666671</v>
          </cell>
          <cell r="O61">
            <v>68.422222222222217</v>
          </cell>
          <cell r="P61">
            <v>71.177777777777777</v>
          </cell>
          <cell r="Q61">
            <v>73.933333333333337</v>
          </cell>
          <cell r="R61">
            <v>76.688888888888897</v>
          </cell>
          <cell r="S61">
            <v>79.444444444444443</v>
          </cell>
          <cell r="T61">
            <v>82.777777777777771</v>
          </cell>
          <cell r="U61">
            <v>86.111111111111114</v>
          </cell>
          <cell r="V61">
            <v>89.444444444444443</v>
          </cell>
          <cell r="W61">
            <v>92.777777777777771</v>
          </cell>
          <cell r="X61">
            <v>96.111111111111114</v>
          </cell>
          <cell r="Y61">
            <v>100.13333333333334</v>
          </cell>
          <cell r="Z61">
            <v>104.15555555555557</v>
          </cell>
          <cell r="AA61">
            <v>108.17777777777779</v>
          </cell>
          <cell r="AB61">
            <v>112.2</v>
          </cell>
          <cell r="AC61">
            <v>116.22222222222223</v>
          </cell>
          <cell r="AD61">
            <v>120.93333333333334</v>
          </cell>
          <cell r="AE61">
            <v>125.64444444444445</v>
          </cell>
          <cell r="AF61">
            <v>130.35555555555555</v>
          </cell>
          <cell r="AG61">
            <v>135.06666666666666</v>
          </cell>
          <cell r="AH61">
            <v>139.77777777777777</v>
          </cell>
        </row>
        <row r="62">
          <cell r="C62">
            <v>3022</v>
          </cell>
          <cell r="D62">
            <v>46.555555555555557</v>
          </cell>
          <cell r="E62">
            <v>48.422222222222224</v>
          </cell>
          <cell r="F62">
            <v>50.288888888888891</v>
          </cell>
          <cell r="G62">
            <v>52.155555555555559</v>
          </cell>
          <cell r="H62">
            <v>54.022222222222233</v>
          </cell>
          <cell r="I62">
            <v>55.888888888888886</v>
          </cell>
          <cell r="J62">
            <v>58.133333333333333</v>
          </cell>
          <cell r="K62">
            <v>60.377777777777773</v>
          </cell>
          <cell r="L62">
            <v>62.622222222222213</v>
          </cell>
          <cell r="M62">
            <v>64.86666666666666</v>
          </cell>
          <cell r="N62">
            <v>67.111111111111114</v>
          </cell>
          <cell r="O62">
            <v>70.044444444444437</v>
          </cell>
          <cell r="P62">
            <v>72.977777777777774</v>
          </cell>
          <cell r="Q62">
            <v>75.911111111111097</v>
          </cell>
          <cell r="R62">
            <v>78.844444444444434</v>
          </cell>
          <cell r="S62">
            <v>81.777777777777771</v>
          </cell>
          <cell r="T62">
            <v>85.133333333333326</v>
          </cell>
          <cell r="U62">
            <v>88.48888888888888</v>
          </cell>
          <cell r="V62">
            <v>91.844444444444434</v>
          </cell>
          <cell r="W62">
            <v>95.2</v>
          </cell>
          <cell r="X62">
            <v>98.555555555555557</v>
          </cell>
          <cell r="Y62">
            <v>102.57777777777778</v>
          </cell>
          <cell r="Z62">
            <v>106.6</v>
          </cell>
          <cell r="AA62">
            <v>110.62222222222223</v>
          </cell>
          <cell r="AB62">
            <v>114.64444444444446</v>
          </cell>
          <cell r="AC62">
            <v>118.66666666666667</v>
          </cell>
          <cell r="AD62">
            <v>123.37777777777778</v>
          </cell>
          <cell r="AE62">
            <v>128.08888888888887</v>
          </cell>
          <cell r="AF62">
            <v>132.80000000000001</v>
          </cell>
          <cell r="AG62">
            <v>137.51111111111109</v>
          </cell>
          <cell r="AH62">
            <v>142.22222222222223</v>
          </cell>
        </row>
        <row r="63">
          <cell r="C63">
            <v>3024</v>
          </cell>
          <cell r="D63">
            <v>47.555555555555557</v>
          </cell>
          <cell r="E63">
            <v>49.422222222222224</v>
          </cell>
          <cell r="F63">
            <v>51.288888888888891</v>
          </cell>
          <cell r="G63">
            <v>53.155555555555559</v>
          </cell>
          <cell r="H63">
            <v>55.022222222222233</v>
          </cell>
          <cell r="I63">
            <v>56.888888888888886</v>
          </cell>
          <cell r="J63">
            <v>59.133333333333333</v>
          </cell>
          <cell r="K63">
            <v>61.377777777777773</v>
          </cell>
          <cell r="L63">
            <v>63.622222222222213</v>
          </cell>
          <cell r="M63">
            <v>65.86666666666666</v>
          </cell>
          <cell r="N63">
            <v>68.111111111111114</v>
          </cell>
          <cell r="O63">
            <v>71.066666666666663</v>
          </cell>
          <cell r="P63">
            <v>74.022222222222226</v>
          </cell>
          <cell r="Q63">
            <v>76.977777777777789</v>
          </cell>
          <cell r="R63">
            <v>79.933333333333337</v>
          </cell>
          <cell r="S63">
            <v>82.888888888888886</v>
          </cell>
          <cell r="T63">
            <v>86.311111111111103</v>
          </cell>
          <cell r="U63">
            <v>89.733333333333334</v>
          </cell>
          <cell r="V63">
            <v>93.155555555555551</v>
          </cell>
          <cell r="W63">
            <v>96.577777777777783</v>
          </cell>
          <cell r="X63">
            <v>100</v>
          </cell>
          <cell r="Y63">
            <v>104.22222222222221</v>
          </cell>
          <cell r="Z63">
            <v>108.44444444444444</v>
          </cell>
          <cell r="AA63">
            <v>112.66666666666666</v>
          </cell>
          <cell r="AB63">
            <v>116.88888888888887</v>
          </cell>
          <cell r="AC63">
            <v>121.11111111111111</v>
          </cell>
          <cell r="AD63">
            <v>126.02222222222223</v>
          </cell>
          <cell r="AE63">
            <v>130.93333333333334</v>
          </cell>
          <cell r="AF63">
            <v>135.84444444444446</v>
          </cell>
          <cell r="AG63">
            <v>140.75555555555559</v>
          </cell>
          <cell r="AH63">
            <v>145.66666666666666</v>
          </cell>
        </row>
        <row r="64">
          <cell r="C64">
            <v>3026</v>
          </cell>
          <cell r="D64">
            <v>48.555555555555557</v>
          </cell>
          <cell r="E64">
            <v>50.511111111111113</v>
          </cell>
          <cell r="F64">
            <v>52.466666666666669</v>
          </cell>
          <cell r="G64">
            <v>54.422222222222224</v>
          </cell>
          <cell r="H64">
            <v>56.377777777777787</v>
          </cell>
          <cell r="I64">
            <v>58.333333333333336</v>
          </cell>
          <cell r="J64">
            <v>60.577777777777776</v>
          </cell>
          <cell r="K64">
            <v>62.822222222222216</v>
          </cell>
          <cell r="L64">
            <v>65.066666666666663</v>
          </cell>
          <cell r="M64">
            <v>67.311111111111103</v>
          </cell>
          <cell r="N64">
            <v>69.555555555555557</v>
          </cell>
          <cell r="O64">
            <v>72.51111111111112</v>
          </cell>
          <cell r="P64">
            <v>75.466666666666669</v>
          </cell>
          <cell r="Q64">
            <v>78.422222222222231</v>
          </cell>
          <cell r="R64">
            <v>81.37777777777778</v>
          </cell>
          <cell r="S64">
            <v>84.333333333333329</v>
          </cell>
          <cell r="T64">
            <v>87.955555555555563</v>
          </cell>
          <cell r="U64">
            <v>91.577777777777783</v>
          </cell>
          <cell r="V64">
            <v>95.2</v>
          </cell>
          <cell r="W64">
            <v>98.822222222222237</v>
          </cell>
          <cell r="X64">
            <v>102.44444444444444</v>
          </cell>
          <cell r="Y64">
            <v>106.66666666666666</v>
          </cell>
          <cell r="Z64">
            <v>110.88888888888889</v>
          </cell>
          <cell r="AA64">
            <v>115.1111111111111</v>
          </cell>
          <cell r="AB64">
            <v>119.33333333333331</v>
          </cell>
          <cell r="AC64">
            <v>123.55555555555556</v>
          </cell>
          <cell r="AD64">
            <v>128.55555555555554</v>
          </cell>
          <cell r="AE64">
            <v>133.55555555555554</v>
          </cell>
          <cell r="AF64">
            <v>138.55555555555557</v>
          </cell>
          <cell r="AG64">
            <v>143.55555555555557</v>
          </cell>
          <cell r="AH64">
            <v>148.55555555555554</v>
          </cell>
        </row>
        <row r="65">
          <cell r="C65">
            <v>3028</v>
          </cell>
          <cell r="D65">
            <v>49</v>
          </cell>
          <cell r="E65">
            <v>50.955555555555556</v>
          </cell>
          <cell r="F65">
            <v>52.911111111111111</v>
          </cell>
          <cell r="G65">
            <v>54.866666666666667</v>
          </cell>
          <cell r="H65">
            <v>56.82222222222223</v>
          </cell>
          <cell r="I65">
            <v>58.777777777777779</v>
          </cell>
          <cell r="J65">
            <v>61.222222222222221</v>
          </cell>
          <cell r="K65">
            <v>63.666666666666664</v>
          </cell>
          <cell r="L65">
            <v>66.111111111111114</v>
          </cell>
          <cell r="M65">
            <v>68.555555555555557</v>
          </cell>
          <cell r="N65">
            <v>71</v>
          </cell>
          <cell r="O65">
            <v>73.955555555555563</v>
          </cell>
          <cell r="P65">
            <v>76.911111111111111</v>
          </cell>
          <cell r="Q65">
            <v>79.866666666666674</v>
          </cell>
          <cell r="R65">
            <v>82.822222222222223</v>
          </cell>
          <cell r="S65">
            <v>85.777777777777771</v>
          </cell>
          <cell r="T65">
            <v>89.51111111111112</v>
          </cell>
          <cell r="U65">
            <v>93.244444444444454</v>
          </cell>
          <cell r="V65">
            <v>96.977777777777789</v>
          </cell>
          <cell r="W65">
            <v>100.71111111111112</v>
          </cell>
          <cell r="X65">
            <v>104.44444444444444</v>
          </cell>
          <cell r="Y65">
            <v>108.75555555555555</v>
          </cell>
          <cell r="Z65">
            <v>113.06666666666665</v>
          </cell>
          <cell r="AA65">
            <v>117.37777777777775</v>
          </cell>
          <cell r="AB65">
            <v>121.68888888888885</v>
          </cell>
          <cell r="AC65">
            <v>126</v>
          </cell>
          <cell r="AD65">
            <v>131</v>
          </cell>
          <cell r="AE65">
            <v>136</v>
          </cell>
          <cell r="AF65">
            <v>141</v>
          </cell>
          <cell r="AG65">
            <v>146</v>
          </cell>
          <cell r="AH65">
            <v>151</v>
          </cell>
        </row>
        <row r="66">
          <cell r="C66">
            <v>3030</v>
          </cell>
          <cell r="D66">
            <v>50</v>
          </cell>
          <cell r="E66">
            <v>51.955555555555556</v>
          </cell>
          <cell r="F66">
            <v>53.911111111111111</v>
          </cell>
          <cell r="G66">
            <v>55.866666666666667</v>
          </cell>
          <cell r="H66">
            <v>57.82222222222223</v>
          </cell>
          <cell r="I66">
            <v>59.777777777777779</v>
          </cell>
          <cell r="J66">
            <v>62.333333333333336</v>
          </cell>
          <cell r="K66">
            <v>64.888888888888886</v>
          </cell>
          <cell r="L66">
            <v>67.444444444444457</v>
          </cell>
          <cell r="M66">
            <v>70</v>
          </cell>
          <cell r="N66">
            <v>72.555555555555557</v>
          </cell>
          <cell r="O66">
            <v>75.599999999999994</v>
          </cell>
          <cell r="P66">
            <v>78.644444444444446</v>
          </cell>
          <cell r="Q66">
            <v>81.688888888888883</v>
          </cell>
          <cell r="R66">
            <v>84.73333333333332</v>
          </cell>
          <cell r="S66">
            <v>87.777777777777771</v>
          </cell>
          <cell r="T66">
            <v>91.4</v>
          </cell>
          <cell r="U66">
            <v>95.022222222222226</v>
          </cell>
          <cell r="V66">
            <v>98.644444444444446</v>
          </cell>
          <cell r="W66">
            <v>102.26666666666668</v>
          </cell>
          <cell r="X66">
            <v>105.88888888888889</v>
          </cell>
          <cell r="Y66">
            <v>110.3111111111111</v>
          </cell>
          <cell r="Z66">
            <v>114.73333333333332</v>
          </cell>
          <cell r="AA66">
            <v>119.15555555555554</v>
          </cell>
          <cell r="AB66">
            <v>123.57777777777775</v>
          </cell>
          <cell r="AC66">
            <v>128</v>
          </cell>
          <cell r="AD66">
            <v>133.19999999999999</v>
          </cell>
          <cell r="AE66">
            <v>138.4</v>
          </cell>
          <cell r="AF66">
            <v>143.6</v>
          </cell>
          <cell r="AG66">
            <v>148.80000000000001</v>
          </cell>
          <cell r="AH66">
            <v>154</v>
          </cell>
        </row>
        <row r="67">
          <cell r="C67">
            <v>4000</v>
          </cell>
          <cell r="D67">
            <v>35.111111111111114</v>
          </cell>
          <cell r="E67">
            <v>36.555555555555557</v>
          </cell>
          <cell r="F67">
            <v>38</v>
          </cell>
          <cell r="G67">
            <v>39.444444444444443</v>
          </cell>
          <cell r="H67">
            <v>40.888888888888886</v>
          </cell>
          <cell r="I67">
            <v>42.333333333333336</v>
          </cell>
          <cell r="J67">
            <v>43.911111111111111</v>
          </cell>
          <cell r="K67">
            <v>45.488888888888887</v>
          </cell>
          <cell r="L67">
            <v>47.066666666666663</v>
          </cell>
          <cell r="M67">
            <v>48.644444444444446</v>
          </cell>
          <cell r="N67">
            <v>50.222222222222221</v>
          </cell>
          <cell r="O67">
            <v>52.24444444444444</v>
          </cell>
          <cell r="P67">
            <v>54.266666666666666</v>
          </cell>
          <cell r="Q67">
            <v>56.288888888888877</v>
          </cell>
          <cell r="R67">
            <v>58.311111111111103</v>
          </cell>
          <cell r="S67">
            <v>60.333333333333329</v>
          </cell>
          <cell r="T67">
            <v>62.62222222222222</v>
          </cell>
          <cell r="U67">
            <v>64.911111111111111</v>
          </cell>
          <cell r="V67">
            <v>67.2</v>
          </cell>
          <cell r="W67">
            <v>69.488888888888894</v>
          </cell>
          <cell r="X67">
            <v>71.777777777777771</v>
          </cell>
          <cell r="Y67">
            <v>74.599999999999994</v>
          </cell>
          <cell r="Z67">
            <v>77.422222222222217</v>
          </cell>
          <cell r="AA67">
            <v>80.244444444444426</v>
          </cell>
          <cell r="AB67">
            <v>83.066666666666649</v>
          </cell>
          <cell r="AC67">
            <v>85.888888888888886</v>
          </cell>
          <cell r="AD67">
            <v>88.955555555555549</v>
          </cell>
          <cell r="AE67">
            <v>92.022222222222211</v>
          </cell>
          <cell r="AF67">
            <v>95.088888888888889</v>
          </cell>
          <cell r="AG67">
            <v>98.155555555555551</v>
          </cell>
          <cell r="AH67">
            <v>101.22222222222223</v>
          </cell>
        </row>
        <row r="68">
          <cell r="C68">
            <v>4004</v>
          </cell>
          <cell r="D68">
            <v>35.111111111111114</v>
          </cell>
          <cell r="E68">
            <v>36.555555555555557</v>
          </cell>
          <cell r="F68">
            <v>38</v>
          </cell>
          <cell r="G68">
            <v>39.444444444444443</v>
          </cell>
          <cell r="H68">
            <v>40.888888888888886</v>
          </cell>
          <cell r="I68">
            <v>42.333333333333336</v>
          </cell>
          <cell r="J68">
            <v>43.911111111111111</v>
          </cell>
          <cell r="K68">
            <v>45.488888888888887</v>
          </cell>
          <cell r="L68">
            <v>47.066666666666663</v>
          </cell>
          <cell r="M68">
            <v>48.644444444444446</v>
          </cell>
          <cell r="N68">
            <v>50.222222222222221</v>
          </cell>
          <cell r="O68">
            <v>52.24444444444444</v>
          </cell>
          <cell r="P68">
            <v>54.266666666666666</v>
          </cell>
          <cell r="Q68">
            <v>56.288888888888877</v>
          </cell>
          <cell r="R68">
            <v>58.311111111111103</v>
          </cell>
          <cell r="S68">
            <v>60.333333333333329</v>
          </cell>
          <cell r="T68">
            <v>62.62222222222222</v>
          </cell>
          <cell r="U68">
            <v>64.911111111111111</v>
          </cell>
          <cell r="V68">
            <v>67.2</v>
          </cell>
          <cell r="W68">
            <v>69.488888888888894</v>
          </cell>
          <cell r="X68">
            <v>71.777777777777771</v>
          </cell>
          <cell r="Y68">
            <v>74.599999999999994</v>
          </cell>
          <cell r="Z68">
            <v>77.422222222222217</v>
          </cell>
          <cell r="AA68">
            <v>80.244444444444426</v>
          </cell>
          <cell r="AB68">
            <v>83.066666666666649</v>
          </cell>
          <cell r="AC68">
            <v>85.888888888888886</v>
          </cell>
          <cell r="AD68">
            <v>88.955555555555549</v>
          </cell>
          <cell r="AE68">
            <v>92.022222222222211</v>
          </cell>
          <cell r="AF68">
            <v>95.088888888888889</v>
          </cell>
          <cell r="AG68">
            <v>98.155555555555551</v>
          </cell>
          <cell r="AH68">
            <v>101.22222222222223</v>
          </cell>
        </row>
        <row r="69">
          <cell r="C69">
            <v>4006</v>
          </cell>
          <cell r="D69">
            <v>36.111111111111114</v>
          </cell>
          <cell r="E69">
            <v>37.6</v>
          </cell>
          <cell r="F69">
            <v>39.088888888888889</v>
          </cell>
          <cell r="G69">
            <v>40.577777777777769</v>
          </cell>
          <cell r="H69">
            <v>42.066666666666663</v>
          </cell>
          <cell r="I69">
            <v>43.555555555555557</v>
          </cell>
          <cell r="J69">
            <v>45.288888888888891</v>
          </cell>
          <cell r="K69">
            <v>47.022222222222226</v>
          </cell>
          <cell r="L69">
            <v>48.75555555555556</v>
          </cell>
          <cell r="M69">
            <v>50.488888888888894</v>
          </cell>
          <cell r="N69">
            <v>52.222222222222221</v>
          </cell>
          <cell r="O69">
            <v>54.2</v>
          </cell>
          <cell r="P69">
            <v>56.17777777777777</v>
          </cell>
          <cell r="Q69">
            <v>58.155555555555544</v>
          </cell>
          <cell r="R69">
            <v>60.133333333333319</v>
          </cell>
          <cell r="S69">
            <v>62.111111111111114</v>
          </cell>
          <cell r="T69">
            <v>64.488888888888894</v>
          </cell>
          <cell r="U69">
            <v>66.866666666666674</v>
          </cell>
          <cell r="V69">
            <v>69.244444444444454</v>
          </cell>
          <cell r="W69">
            <v>71.622222222222234</v>
          </cell>
          <cell r="X69">
            <v>74</v>
          </cell>
          <cell r="Y69">
            <v>76.86666666666666</v>
          </cell>
          <cell r="Z69">
            <v>79.73333333333332</v>
          </cell>
          <cell r="AA69">
            <v>82.6</v>
          </cell>
          <cell r="AB69">
            <v>85.46666666666664</v>
          </cell>
          <cell r="AC69">
            <v>88.333333333333329</v>
          </cell>
          <cell r="AD69">
            <v>91.8</v>
          </cell>
          <cell r="AE69">
            <v>95.26666666666668</v>
          </cell>
          <cell r="AF69">
            <v>98.733333333333348</v>
          </cell>
          <cell r="AG69">
            <v>102.2</v>
          </cell>
          <cell r="AH69">
            <v>105.66666666666667</v>
          </cell>
        </row>
        <row r="70">
          <cell r="C70">
            <v>4008</v>
          </cell>
          <cell r="D70">
            <v>37.111111111111114</v>
          </cell>
          <cell r="E70">
            <v>38.6</v>
          </cell>
          <cell r="F70">
            <v>40.088888888888889</v>
          </cell>
          <cell r="G70">
            <v>41.577777777777769</v>
          </cell>
          <cell r="H70">
            <v>43.066666666666663</v>
          </cell>
          <cell r="I70">
            <v>44.555555555555557</v>
          </cell>
          <cell r="J70">
            <v>46.288888888888891</v>
          </cell>
          <cell r="K70">
            <v>48.022222222222226</v>
          </cell>
          <cell r="L70">
            <v>49.75555555555556</v>
          </cell>
          <cell r="M70">
            <v>51.488888888888894</v>
          </cell>
          <cell r="N70">
            <v>53.222222222222221</v>
          </cell>
          <cell r="O70">
            <v>55.24444444444444</v>
          </cell>
          <cell r="P70">
            <v>57.266666666666666</v>
          </cell>
          <cell r="Q70">
            <v>59.288888888888877</v>
          </cell>
          <cell r="R70">
            <v>61.311111111111103</v>
          </cell>
          <cell r="S70">
            <v>63.333333333333329</v>
          </cell>
          <cell r="T70">
            <v>65.911111111111111</v>
          </cell>
          <cell r="U70">
            <v>68.488888888888894</v>
          </cell>
          <cell r="V70">
            <v>71.066666666666663</v>
          </cell>
          <cell r="W70">
            <v>73.644444444444446</v>
          </cell>
          <cell r="X70">
            <v>76.222222222222229</v>
          </cell>
          <cell r="Y70">
            <v>79.288888888888891</v>
          </cell>
          <cell r="Z70">
            <v>82.355555555555554</v>
          </cell>
          <cell r="AA70">
            <v>85.422222222222217</v>
          </cell>
          <cell r="AB70">
            <v>88.48888888888888</v>
          </cell>
          <cell r="AC70">
            <v>91.555555555555557</v>
          </cell>
          <cell r="AD70">
            <v>95.066666666666663</v>
          </cell>
          <cell r="AE70">
            <v>98.577777777777783</v>
          </cell>
          <cell r="AF70">
            <v>102.08888888888889</v>
          </cell>
          <cell r="AG70">
            <v>105.6</v>
          </cell>
          <cell r="AH70">
            <v>109.11111111111111</v>
          </cell>
        </row>
        <row r="71">
          <cell r="C71">
            <v>4010</v>
          </cell>
          <cell r="D71">
            <v>38.111111111111114</v>
          </cell>
          <cell r="E71">
            <v>39.644444444444446</v>
          </cell>
          <cell r="F71">
            <v>41.177777777777777</v>
          </cell>
          <cell r="G71">
            <v>42.711111111111109</v>
          </cell>
          <cell r="H71">
            <v>44.24444444444444</v>
          </cell>
          <cell r="I71">
            <v>45.777777777777779</v>
          </cell>
          <cell r="J71">
            <v>47.511111111111113</v>
          </cell>
          <cell r="K71">
            <v>49.244444444444447</v>
          </cell>
          <cell r="L71">
            <v>50.977777777777781</v>
          </cell>
          <cell r="M71">
            <v>52.711111111111116</v>
          </cell>
          <cell r="N71">
            <v>54.444444444444443</v>
          </cell>
          <cell r="O71">
            <v>56.62222222222222</v>
          </cell>
          <cell r="P71">
            <v>58.8</v>
          </cell>
          <cell r="Q71">
            <v>60.977777777777774</v>
          </cell>
          <cell r="R71">
            <v>63.155555555555551</v>
          </cell>
          <cell r="S71">
            <v>65.333333333333329</v>
          </cell>
          <cell r="T71">
            <v>67.955555555555549</v>
          </cell>
          <cell r="U71">
            <v>70.577777777777783</v>
          </cell>
          <cell r="V71">
            <v>73.2</v>
          </cell>
          <cell r="W71">
            <v>75.822222222222237</v>
          </cell>
          <cell r="X71">
            <v>78.444444444444443</v>
          </cell>
          <cell r="Y71">
            <v>81.711111111111109</v>
          </cell>
          <cell r="Z71">
            <v>84.977777777777774</v>
          </cell>
          <cell r="AA71">
            <v>88.24444444444444</v>
          </cell>
          <cell r="AB71">
            <v>91.51111111111112</v>
          </cell>
          <cell r="AC71">
            <v>94.777777777777771</v>
          </cell>
          <cell r="AD71">
            <v>98.488888888888894</v>
          </cell>
          <cell r="AE71">
            <v>102.2</v>
          </cell>
          <cell r="AF71">
            <v>105.91111111111113</v>
          </cell>
          <cell r="AG71">
            <v>109.62222222222225</v>
          </cell>
          <cell r="AH71">
            <v>113.33333333333334</v>
          </cell>
        </row>
        <row r="72">
          <cell r="C72">
            <v>4012</v>
          </cell>
          <cell r="D72">
            <v>39.333333333333336</v>
          </cell>
          <cell r="E72">
            <v>40.666666666666671</v>
          </cell>
          <cell r="F72">
            <v>42</v>
          </cell>
          <cell r="G72">
            <v>43.333333333333336</v>
          </cell>
          <cell r="H72">
            <v>44.666666666666671</v>
          </cell>
          <cell r="I72">
            <v>46</v>
          </cell>
          <cell r="J72">
            <v>47.93333333333333</v>
          </cell>
          <cell r="K72">
            <v>49.86666666666666</v>
          </cell>
          <cell r="L72">
            <v>51.8</v>
          </cell>
          <cell r="M72">
            <v>53.733333333333327</v>
          </cell>
          <cell r="N72">
            <v>55.666666666666671</v>
          </cell>
          <cell r="O72">
            <v>57.844444444444449</v>
          </cell>
          <cell r="P72">
            <v>60.022222222222226</v>
          </cell>
          <cell r="Q72">
            <v>62.2</v>
          </cell>
          <cell r="R72">
            <v>64.37777777777778</v>
          </cell>
          <cell r="S72">
            <v>66.555555555555557</v>
          </cell>
          <cell r="T72">
            <v>69.37777777777778</v>
          </cell>
          <cell r="U72">
            <v>72.2</v>
          </cell>
          <cell r="V72">
            <v>75.022222222222211</v>
          </cell>
          <cell r="W72">
            <v>77.844444444444434</v>
          </cell>
          <cell r="X72">
            <v>80.666666666666671</v>
          </cell>
          <cell r="Y72">
            <v>83.933333333333337</v>
          </cell>
          <cell r="Z72">
            <v>87.2</v>
          </cell>
          <cell r="AA72">
            <v>90.466666666666669</v>
          </cell>
          <cell r="AB72">
            <v>93.733333333333334</v>
          </cell>
          <cell r="AC72">
            <v>97</v>
          </cell>
          <cell r="AD72">
            <v>100.9111111111111</v>
          </cell>
          <cell r="AE72">
            <v>104.82222222222221</v>
          </cell>
          <cell r="AF72">
            <v>108.73333333333332</v>
          </cell>
          <cell r="AG72">
            <v>112.64444444444442</v>
          </cell>
          <cell r="AH72">
            <v>116.55555555555556</v>
          </cell>
        </row>
        <row r="73">
          <cell r="C73">
            <v>4014</v>
          </cell>
          <cell r="D73">
            <v>39.555555555555557</v>
          </cell>
          <cell r="E73">
            <v>41.044444444444444</v>
          </cell>
          <cell r="F73">
            <v>42.533333333333331</v>
          </cell>
          <cell r="G73">
            <v>44.022222222222219</v>
          </cell>
          <cell r="H73">
            <v>45.511111111111106</v>
          </cell>
          <cell r="I73">
            <v>47</v>
          </cell>
          <cell r="J73">
            <v>48.977777777777774</v>
          </cell>
          <cell r="K73">
            <v>50.955555555555556</v>
          </cell>
          <cell r="L73">
            <v>52.933333333333323</v>
          </cell>
          <cell r="M73">
            <v>54.911111111111097</v>
          </cell>
          <cell r="N73">
            <v>56.888888888888886</v>
          </cell>
          <cell r="O73">
            <v>59.111111111111114</v>
          </cell>
          <cell r="P73">
            <v>61.333333333333329</v>
          </cell>
          <cell r="Q73">
            <v>63.555555555555557</v>
          </cell>
          <cell r="R73">
            <v>65.777777777777771</v>
          </cell>
          <cell r="S73">
            <v>68</v>
          </cell>
          <cell r="T73">
            <v>70.977777777777774</v>
          </cell>
          <cell r="U73">
            <v>73.955555555555549</v>
          </cell>
          <cell r="V73">
            <v>76.933333333333323</v>
          </cell>
          <cell r="W73">
            <v>79.911111111111097</v>
          </cell>
          <cell r="X73">
            <v>82.888888888888886</v>
          </cell>
          <cell r="Y73">
            <v>86.2</v>
          </cell>
          <cell r="Z73">
            <v>89.51111111111112</v>
          </cell>
          <cell r="AA73">
            <v>92.822222222222223</v>
          </cell>
          <cell r="AB73">
            <v>96.13333333333334</v>
          </cell>
          <cell r="AC73">
            <v>99.444444444444443</v>
          </cell>
          <cell r="AD73">
            <v>103.55555555555554</v>
          </cell>
          <cell r="AE73">
            <v>107.66666666666666</v>
          </cell>
          <cell r="AF73">
            <v>111.77777777777777</v>
          </cell>
          <cell r="AG73">
            <v>115.88888888888887</v>
          </cell>
          <cell r="AH73">
            <v>120</v>
          </cell>
        </row>
        <row r="74">
          <cell r="C74">
            <v>4016</v>
          </cell>
          <cell r="D74">
            <v>40.333333333333336</v>
          </cell>
          <cell r="E74">
            <v>41.911111111111111</v>
          </cell>
          <cell r="F74">
            <v>43.488888888888887</v>
          </cell>
          <cell r="G74">
            <v>45.066666666666663</v>
          </cell>
          <cell r="H74">
            <v>46.644444444444446</v>
          </cell>
          <cell r="I74">
            <v>48.222222222222221</v>
          </cell>
          <cell r="J74">
            <v>50.155555555555559</v>
          </cell>
          <cell r="K74">
            <v>52.088888888888889</v>
          </cell>
          <cell r="L74">
            <v>54.022222222222219</v>
          </cell>
          <cell r="M74">
            <v>55.955555555555549</v>
          </cell>
          <cell r="N74">
            <v>57.888888888888886</v>
          </cell>
          <cell r="O74">
            <v>60.311111111111117</v>
          </cell>
          <cell r="P74">
            <v>62.733333333333334</v>
          </cell>
          <cell r="Q74">
            <v>65.155555555555566</v>
          </cell>
          <cell r="R74">
            <v>67.577777777777783</v>
          </cell>
          <cell r="S74">
            <v>70</v>
          </cell>
          <cell r="T74">
            <v>72.86666666666666</v>
          </cell>
          <cell r="U74">
            <v>75.73333333333332</v>
          </cell>
          <cell r="V74">
            <v>78.599999999999994</v>
          </cell>
          <cell r="W74">
            <v>81.46666666666664</v>
          </cell>
          <cell r="X74">
            <v>84.333333333333329</v>
          </cell>
          <cell r="Y74">
            <v>87.955555555555563</v>
          </cell>
          <cell r="Z74">
            <v>91.577777777777783</v>
          </cell>
          <cell r="AA74">
            <v>95.2</v>
          </cell>
          <cell r="AB74">
            <v>98.822222222222251</v>
          </cell>
          <cell r="AC74">
            <v>102.44444444444444</v>
          </cell>
          <cell r="AD74">
            <v>106.44444444444444</v>
          </cell>
          <cell r="AE74">
            <v>110.44444444444443</v>
          </cell>
          <cell r="AF74">
            <v>114.44444444444443</v>
          </cell>
          <cell r="AG74">
            <v>118.44444444444443</v>
          </cell>
          <cell r="AH74">
            <v>122.44444444444444</v>
          </cell>
        </row>
        <row r="75">
          <cell r="C75">
            <v>4018</v>
          </cell>
          <cell r="D75">
            <v>41.555555555555557</v>
          </cell>
          <cell r="E75">
            <v>43.088888888888889</v>
          </cell>
          <cell r="F75">
            <v>44.62222222222222</v>
          </cell>
          <cell r="G75">
            <v>46.155555555555551</v>
          </cell>
          <cell r="H75">
            <v>47.688888888888883</v>
          </cell>
          <cell r="I75">
            <v>49.222222222222221</v>
          </cell>
          <cell r="J75">
            <v>51.2</v>
          </cell>
          <cell r="K75">
            <v>53.17777777777777</v>
          </cell>
          <cell r="L75">
            <v>55.155555555555544</v>
          </cell>
          <cell r="M75">
            <v>57.133333333333319</v>
          </cell>
          <cell r="N75">
            <v>59.111111111111114</v>
          </cell>
          <cell r="O75">
            <v>61.533333333333331</v>
          </cell>
          <cell r="P75">
            <v>63.955555555555563</v>
          </cell>
          <cell r="Q75">
            <v>66.377777777777794</v>
          </cell>
          <cell r="R75">
            <v>68.8</v>
          </cell>
          <cell r="S75">
            <v>71.222222222222229</v>
          </cell>
          <cell r="T75">
            <v>74.288888888888891</v>
          </cell>
          <cell r="U75">
            <v>77.355555555555554</v>
          </cell>
          <cell r="V75">
            <v>80.422222222222217</v>
          </cell>
          <cell r="W75">
            <v>83.48888888888888</v>
          </cell>
          <cell r="X75">
            <v>86.555555555555557</v>
          </cell>
          <cell r="Y75">
            <v>90.222222222222229</v>
          </cell>
          <cell r="Z75">
            <v>93.8888888888889</v>
          </cell>
          <cell r="AA75">
            <v>97.555555555555571</v>
          </cell>
          <cell r="AB75">
            <v>101.22222222222223</v>
          </cell>
          <cell r="AC75">
            <v>104.88888888888889</v>
          </cell>
          <cell r="AD75">
            <v>109.04444444444445</v>
          </cell>
          <cell r="AE75">
            <v>113.2</v>
          </cell>
          <cell r="AF75">
            <v>117.35555555555555</v>
          </cell>
          <cell r="AG75">
            <v>121.51111111111111</v>
          </cell>
          <cell r="AH75">
            <v>125.66666666666666</v>
          </cell>
        </row>
        <row r="76">
          <cell r="C76">
            <v>4020</v>
          </cell>
          <cell r="D76">
            <v>42.555555555555557</v>
          </cell>
          <cell r="E76">
            <v>44.133333333333333</v>
          </cell>
          <cell r="F76">
            <v>45.711111111111109</v>
          </cell>
          <cell r="G76">
            <v>47.288888888888884</v>
          </cell>
          <cell r="H76">
            <v>48.866666666666667</v>
          </cell>
          <cell r="I76">
            <v>50.444444444444443</v>
          </cell>
          <cell r="J76">
            <v>52.422222222222217</v>
          </cell>
          <cell r="K76">
            <v>54.4</v>
          </cell>
          <cell r="L76">
            <v>56.377777777777766</v>
          </cell>
          <cell r="M76">
            <v>58.35555555555554</v>
          </cell>
          <cell r="N76">
            <v>60.333333333333329</v>
          </cell>
          <cell r="O76">
            <v>62.911111111111111</v>
          </cell>
          <cell r="P76">
            <v>65.488888888888894</v>
          </cell>
          <cell r="Q76">
            <v>68.066666666666663</v>
          </cell>
          <cell r="R76">
            <v>70.644444444444446</v>
          </cell>
          <cell r="S76">
            <v>73.222222222222229</v>
          </cell>
          <cell r="T76">
            <v>76.288888888888891</v>
          </cell>
          <cell r="U76">
            <v>79.355555555555554</v>
          </cell>
          <cell r="V76">
            <v>82.422222222222217</v>
          </cell>
          <cell r="W76">
            <v>85.48888888888888</v>
          </cell>
          <cell r="X76">
            <v>88.555555555555557</v>
          </cell>
          <cell r="Y76">
            <v>92.266666666666666</v>
          </cell>
          <cell r="Z76">
            <v>95.977777777777789</v>
          </cell>
          <cell r="AA76">
            <v>99.688888888888897</v>
          </cell>
          <cell r="AB76">
            <v>103.4</v>
          </cell>
          <cell r="AC76">
            <v>107.11111111111111</v>
          </cell>
          <cell r="AD76">
            <v>111.46666666666667</v>
          </cell>
          <cell r="AE76">
            <v>115.82222222222222</v>
          </cell>
          <cell r="AF76">
            <v>120.17777777777778</v>
          </cell>
          <cell r="AG76">
            <v>124.53333333333333</v>
          </cell>
          <cell r="AH76">
            <v>128.88888888888889</v>
          </cell>
        </row>
        <row r="77">
          <cell r="C77">
            <v>4022</v>
          </cell>
          <cell r="D77">
            <v>42.777777777777779</v>
          </cell>
          <cell r="E77">
            <v>44.511111111111113</v>
          </cell>
          <cell r="F77">
            <v>46.244444444444447</v>
          </cell>
          <cell r="G77">
            <v>47.977777777777781</v>
          </cell>
          <cell r="H77">
            <v>49.711111111111116</v>
          </cell>
          <cell r="I77">
            <v>51.444444444444443</v>
          </cell>
          <cell r="J77">
            <v>53.466666666666669</v>
          </cell>
          <cell r="K77">
            <v>55.48888888888888</v>
          </cell>
          <cell r="L77">
            <v>57.511111111111106</v>
          </cell>
          <cell r="M77">
            <v>59.533333333333317</v>
          </cell>
          <cell r="N77">
            <v>61.555555555555557</v>
          </cell>
          <cell r="O77">
            <v>64.222222222222214</v>
          </cell>
          <cell r="P77">
            <v>66.888888888888886</v>
          </cell>
          <cell r="Q77">
            <v>69.555555555555543</v>
          </cell>
          <cell r="R77">
            <v>72.222222222222214</v>
          </cell>
          <cell r="S77">
            <v>74.888888888888886</v>
          </cell>
          <cell r="T77">
            <v>78.066666666666663</v>
          </cell>
          <cell r="U77">
            <v>81.24444444444444</v>
          </cell>
          <cell r="V77">
            <v>84.422222222222217</v>
          </cell>
          <cell r="W77">
            <v>87.6</v>
          </cell>
          <cell r="X77">
            <v>90.777777777777771</v>
          </cell>
          <cell r="Y77">
            <v>94.488888888888894</v>
          </cell>
          <cell r="Z77">
            <v>98.2</v>
          </cell>
          <cell r="AA77">
            <v>101.91111111111113</v>
          </cell>
          <cell r="AB77">
            <v>105.62222222222225</v>
          </cell>
          <cell r="AC77">
            <v>109.33333333333334</v>
          </cell>
          <cell r="AD77">
            <v>113.6888888888889</v>
          </cell>
          <cell r="AE77">
            <v>118.04444444444445</v>
          </cell>
          <cell r="AF77">
            <v>122.4</v>
          </cell>
          <cell r="AG77">
            <v>126.75555555555556</v>
          </cell>
          <cell r="AH77">
            <v>131.11111111111111</v>
          </cell>
        </row>
        <row r="78">
          <cell r="C78">
            <v>4024</v>
          </cell>
          <cell r="D78">
            <v>43.777777777777779</v>
          </cell>
          <cell r="E78">
            <v>45.511111111111113</v>
          </cell>
          <cell r="F78">
            <v>47.244444444444447</v>
          </cell>
          <cell r="G78">
            <v>48.977777777777781</v>
          </cell>
          <cell r="H78">
            <v>50.711111111111116</v>
          </cell>
          <cell r="I78">
            <v>52.444444444444443</v>
          </cell>
          <cell r="J78">
            <v>54.466666666666669</v>
          </cell>
          <cell r="K78">
            <v>56.48888888888888</v>
          </cell>
          <cell r="L78">
            <v>58.511111111111106</v>
          </cell>
          <cell r="M78">
            <v>60.533333333333317</v>
          </cell>
          <cell r="N78">
            <v>62.555555555555557</v>
          </cell>
          <cell r="O78">
            <v>65.333333333333343</v>
          </cell>
          <cell r="P78">
            <v>68.111111111111114</v>
          </cell>
          <cell r="Q78">
            <v>70.888888888888886</v>
          </cell>
          <cell r="R78">
            <v>73.666666666666671</v>
          </cell>
          <cell r="S78">
            <v>76.444444444444443</v>
          </cell>
          <cell r="T78">
            <v>79.555555555555557</v>
          </cell>
          <cell r="U78">
            <v>82.666666666666657</v>
          </cell>
          <cell r="V78">
            <v>85.777777777777771</v>
          </cell>
          <cell r="W78">
            <v>88.888888888888886</v>
          </cell>
          <cell r="X78">
            <v>92</v>
          </cell>
          <cell r="Y78">
            <v>95.911111111111097</v>
          </cell>
          <cell r="Z78">
            <v>99.822222222222209</v>
          </cell>
          <cell r="AA78">
            <v>103.73333333333332</v>
          </cell>
          <cell r="AB78">
            <v>107.64444444444442</v>
          </cell>
          <cell r="AC78">
            <v>111.55555555555556</v>
          </cell>
          <cell r="AD78">
            <v>116.11111111111111</v>
          </cell>
          <cell r="AE78">
            <v>120.66666666666669</v>
          </cell>
          <cell r="AF78">
            <v>125.22222222222223</v>
          </cell>
          <cell r="AG78">
            <v>129.7777777777778</v>
          </cell>
          <cell r="AH78">
            <v>134.33333333333334</v>
          </cell>
        </row>
        <row r="79">
          <cell r="C79">
            <v>4026</v>
          </cell>
          <cell r="D79">
            <v>44.777777777777779</v>
          </cell>
          <cell r="E79">
            <v>46.555555555555557</v>
          </cell>
          <cell r="F79">
            <v>48.333333333333336</v>
          </cell>
          <cell r="G79">
            <v>50.111111111111114</v>
          </cell>
          <cell r="H79">
            <v>51.888888888888893</v>
          </cell>
          <cell r="I79">
            <v>53.666666666666671</v>
          </cell>
          <cell r="J79">
            <v>55.688888888888883</v>
          </cell>
          <cell r="K79">
            <v>57.711111111111109</v>
          </cell>
          <cell r="L79">
            <v>59.73333333333332</v>
          </cell>
          <cell r="M79">
            <v>61.755555555555546</v>
          </cell>
          <cell r="N79">
            <v>63.777777777777779</v>
          </cell>
          <cell r="O79">
            <v>66.555555555555557</v>
          </cell>
          <cell r="P79">
            <v>69.333333333333343</v>
          </cell>
          <cell r="Q79">
            <v>72.111111111111114</v>
          </cell>
          <cell r="R79">
            <v>74.888888888888886</v>
          </cell>
          <cell r="S79">
            <v>77.666666666666671</v>
          </cell>
          <cell r="T79">
            <v>80.977777777777774</v>
          </cell>
          <cell r="U79">
            <v>84.288888888888891</v>
          </cell>
          <cell r="V79">
            <v>87.6</v>
          </cell>
          <cell r="W79">
            <v>90.911111111111111</v>
          </cell>
          <cell r="X79">
            <v>94.222222222222229</v>
          </cell>
          <cell r="Y79">
            <v>98.133333333333326</v>
          </cell>
          <cell r="Z79">
            <v>102.04444444444444</v>
          </cell>
          <cell r="AA79">
            <v>105.95555555555555</v>
          </cell>
          <cell r="AB79">
            <v>109.86666666666665</v>
          </cell>
          <cell r="AC79">
            <v>113.77777777777777</v>
          </cell>
          <cell r="AD79">
            <v>118.37777777777778</v>
          </cell>
          <cell r="AE79">
            <v>122.97777777777779</v>
          </cell>
          <cell r="AF79">
            <v>127.57777777777778</v>
          </cell>
          <cell r="AG79">
            <v>132.17777777777778</v>
          </cell>
          <cell r="AH79">
            <v>136.77777777777777</v>
          </cell>
        </row>
        <row r="80">
          <cell r="C80">
            <v>4028</v>
          </cell>
          <cell r="D80">
            <v>45</v>
          </cell>
          <cell r="E80">
            <v>46.777777777777779</v>
          </cell>
          <cell r="F80">
            <v>48.555555555555557</v>
          </cell>
          <cell r="G80">
            <v>50.333333333333336</v>
          </cell>
          <cell r="H80">
            <v>52.111111111111114</v>
          </cell>
          <cell r="I80">
            <v>53.888888888888886</v>
          </cell>
          <cell r="J80">
            <v>56.111111111111114</v>
          </cell>
          <cell r="K80">
            <v>58.333333333333329</v>
          </cell>
          <cell r="L80">
            <v>60.555555555555557</v>
          </cell>
          <cell r="M80">
            <v>62.777777777777779</v>
          </cell>
          <cell r="N80">
            <v>65</v>
          </cell>
          <cell r="O80">
            <v>67.777777777777786</v>
          </cell>
          <cell r="P80">
            <v>70.555555555555557</v>
          </cell>
          <cell r="Q80">
            <v>73.333333333333343</v>
          </cell>
          <cell r="R80">
            <v>76.111111111111114</v>
          </cell>
          <cell r="S80">
            <v>78.888888888888886</v>
          </cell>
          <cell r="T80">
            <v>82.355555555555554</v>
          </cell>
          <cell r="U80">
            <v>85.822222222222223</v>
          </cell>
          <cell r="V80">
            <v>89.288888888888906</v>
          </cell>
          <cell r="W80">
            <v>92.755555555555574</v>
          </cell>
          <cell r="X80">
            <v>96.222222222222229</v>
          </cell>
          <cell r="Y80">
            <v>100.17777777777778</v>
          </cell>
          <cell r="Z80">
            <v>104.13333333333333</v>
          </cell>
          <cell r="AA80">
            <v>108.08888888888887</v>
          </cell>
          <cell r="AB80">
            <v>112.04444444444442</v>
          </cell>
          <cell r="AC80">
            <v>116</v>
          </cell>
          <cell r="AD80">
            <v>120.6</v>
          </cell>
          <cell r="AE80">
            <v>125.2</v>
          </cell>
          <cell r="AF80">
            <v>129.80000000000001</v>
          </cell>
          <cell r="AG80">
            <v>134.4</v>
          </cell>
          <cell r="AH80">
            <v>139</v>
          </cell>
        </row>
        <row r="81">
          <cell r="C81">
            <v>4030</v>
          </cell>
          <cell r="D81">
            <v>46</v>
          </cell>
          <cell r="E81">
            <v>47.777777777777779</v>
          </cell>
          <cell r="F81">
            <v>49.555555555555557</v>
          </cell>
          <cell r="G81">
            <v>51.333333333333336</v>
          </cell>
          <cell r="H81">
            <v>53.111111111111114</v>
          </cell>
          <cell r="I81">
            <v>54.888888888888886</v>
          </cell>
          <cell r="J81">
            <v>57.266666666666666</v>
          </cell>
          <cell r="K81">
            <v>59.644444444444446</v>
          </cell>
          <cell r="L81">
            <v>62.022222222222226</v>
          </cell>
          <cell r="M81">
            <v>64.400000000000006</v>
          </cell>
          <cell r="N81">
            <v>66.777777777777771</v>
          </cell>
          <cell r="O81">
            <v>69.599999999999994</v>
          </cell>
          <cell r="P81">
            <v>72.422222222222217</v>
          </cell>
          <cell r="Q81">
            <v>75.24444444444444</v>
          </cell>
          <cell r="R81">
            <v>78.066666666666663</v>
          </cell>
          <cell r="S81">
            <v>80.888888888888886</v>
          </cell>
          <cell r="T81">
            <v>84.2</v>
          </cell>
          <cell r="U81">
            <v>87.51111111111112</v>
          </cell>
          <cell r="V81">
            <v>90.822222222222223</v>
          </cell>
          <cell r="W81">
            <v>94.13333333333334</v>
          </cell>
          <cell r="X81">
            <v>97.444444444444443</v>
          </cell>
          <cell r="Y81">
            <v>101.55555555555554</v>
          </cell>
          <cell r="Z81">
            <v>105.66666666666666</v>
          </cell>
          <cell r="AA81">
            <v>109.77777777777777</v>
          </cell>
          <cell r="AB81">
            <v>113.88888888888887</v>
          </cell>
          <cell r="AC81">
            <v>118</v>
          </cell>
          <cell r="AD81">
            <v>122.8</v>
          </cell>
          <cell r="AE81">
            <v>127.6</v>
          </cell>
          <cell r="AF81">
            <v>132.4</v>
          </cell>
          <cell r="AG81">
            <v>137.19999999999999</v>
          </cell>
          <cell r="AH81">
            <v>142</v>
          </cell>
        </row>
        <row r="82">
          <cell r="C82">
            <v>5000</v>
          </cell>
          <cell r="D82">
            <v>32</v>
          </cell>
          <cell r="E82">
            <v>33.4</v>
          </cell>
          <cell r="F82">
            <v>34.799999999999997</v>
          </cell>
          <cell r="G82">
            <v>36.200000000000003</v>
          </cell>
          <cell r="H82">
            <v>37.6</v>
          </cell>
          <cell r="I82">
            <v>39</v>
          </cell>
          <cell r="J82">
            <v>40.4</v>
          </cell>
          <cell r="K82">
            <v>41.8</v>
          </cell>
          <cell r="L82">
            <v>43.2</v>
          </cell>
          <cell r="M82">
            <v>44.6</v>
          </cell>
          <cell r="N82">
            <v>46</v>
          </cell>
          <cell r="O82">
            <v>47.8</v>
          </cell>
          <cell r="P82">
            <v>49.6</v>
          </cell>
          <cell r="Q82">
            <v>51.4</v>
          </cell>
          <cell r="R82">
            <v>53.2</v>
          </cell>
          <cell r="S82">
            <v>55</v>
          </cell>
          <cell r="T82">
            <v>57.2</v>
          </cell>
          <cell r="U82">
            <v>59.4</v>
          </cell>
          <cell r="V82">
            <v>61.6</v>
          </cell>
          <cell r="W82">
            <v>63.8</v>
          </cell>
          <cell r="X82">
            <v>66</v>
          </cell>
          <cell r="Y82">
            <v>68.599999999999994</v>
          </cell>
          <cell r="Z82">
            <v>71.2</v>
          </cell>
          <cell r="AA82">
            <v>73.8</v>
          </cell>
          <cell r="AB82">
            <v>76.400000000000006</v>
          </cell>
          <cell r="AC82">
            <v>79</v>
          </cell>
          <cell r="AD82">
            <v>81.8</v>
          </cell>
          <cell r="AE82">
            <v>84.6</v>
          </cell>
          <cell r="AF82">
            <v>87.4</v>
          </cell>
          <cell r="AG82">
            <v>90.2</v>
          </cell>
          <cell r="AH82">
            <v>93</v>
          </cell>
        </row>
        <row r="83">
          <cell r="C83">
            <v>5004</v>
          </cell>
          <cell r="D83">
            <v>32</v>
          </cell>
          <cell r="E83">
            <v>33.4</v>
          </cell>
          <cell r="F83">
            <v>34.799999999999997</v>
          </cell>
          <cell r="G83">
            <v>36.200000000000003</v>
          </cell>
          <cell r="H83">
            <v>37.6</v>
          </cell>
          <cell r="I83">
            <v>39</v>
          </cell>
          <cell r="J83">
            <v>40.4</v>
          </cell>
          <cell r="K83">
            <v>41.8</v>
          </cell>
          <cell r="L83">
            <v>43.2</v>
          </cell>
          <cell r="M83">
            <v>44.6</v>
          </cell>
          <cell r="N83">
            <v>46</v>
          </cell>
          <cell r="O83">
            <v>47.8</v>
          </cell>
          <cell r="P83">
            <v>49.6</v>
          </cell>
          <cell r="Q83">
            <v>51.4</v>
          </cell>
          <cell r="R83">
            <v>53.2</v>
          </cell>
          <cell r="S83">
            <v>55</v>
          </cell>
          <cell r="T83">
            <v>57.2</v>
          </cell>
          <cell r="U83">
            <v>59.4</v>
          </cell>
          <cell r="V83">
            <v>61.6</v>
          </cell>
          <cell r="W83">
            <v>63.8</v>
          </cell>
          <cell r="X83">
            <v>66</v>
          </cell>
          <cell r="Y83">
            <v>68.599999999999994</v>
          </cell>
          <cell r="Z83">
            <v>71.2</v>
          </cell>
          <cell r="AA83">
            <v>73.8</v>
          </cell>
          <cell r="AB83">
            <v>76.400000000000006</v>
          </cell>
          <cell r="AC83">
            <v>79</v>
          </cell>
          <cell r="AD83">
            <v>81.8</v>
          </cell>
          <cell r="AE83">
            <v>84.6</v>
          </cell>
          <cell r="AF83">
            <v>87.4</v>
          </cell>
          <cell r="AG83">
            <v>90.2</v>
          </cell>
          <cell r="AH83">
            <v>93</v>
          </cell>
        </row>
        <row r="84">
          <cell r="C84">
            <v>5006</v>
          </cell>
          <cell r="D84">
            <v>33</v>
          </cell>
          <cell r="E84">
            <v>34.4</v>
          </cell>
          <cell r="F84">
            <v>35.799999999999997</v>
          </cell>
          <cell r="G84">
            <v>37.200000000000003</v>
          </cell>
          <cell r="H84">
            <v>38.6</v>
          </cell>
          <cell r="I84">
            <v>40</v>
          </cell>
          <cell r="J84">
            <v>41.6</v>
          </cell>
          <cell r="K84">
            <v>43.2</v>
          </cell>
          <cell r="L84">
            <v>44.8</v>
          </cell>
          <cell r="M84">
            <v>46.4</v>
          </cell>
          <cell r="N84">
            <v>48</v>
          </cell>
          <cell r="O84">
            <v>49.8</v>
          </cell>
          <cell r="P84">
            <v>51.6</v>
          </cell>
          <cell r="Q84">
            <v>53.4</v>
          </cell>
          <cell r="R84">
            <v>55.2</v>
          </cell>
          <cell r="S84">
            <v>57</v>
          </cell>
          <cell r="T84">
            <v>59.2</v>
          </cell>
          <cell r="U84">
            <v>61.4</v>
          </cell>
          <cell r="V84">
            <v>63.6</v>
          </cell>
          <cell r="W84">
            <v>65.8</v>
          </cell>
          <cell r="X84">
            <v>68</v>
          </cell>
          <cell r="Y84">
            <v>70.599999999999994</v>
          </cell>
          <cell r="Z84">
            <v>73.2</v>
          </cell>
          <cell r="AA84">
            <v>75.8</v>
          </cell>
          <cell r="AB84">
            <v>78.400000000000006</v>
          </cell>
          <cell r="AC84">
            <v>81</v>
          </cell>
          <cell r="AD84">
            <v>84.2</v>
          </cell>
          <cell r="AE84">
            <v>87.4</v>
          </cell>
          <cell r="AF84">
            <v>90.6</v>
          </cell>
          <cell r="AG84">
            <v>93.8</v>
          </cell>
          <cell r="AH84">
            <v>97</v>
          </cell>
        </row>
        <row r="85">
          <cell r="C85">
            <v>5008</v>
          </cell>
          <cell r="D85">
            <v>34</v>
          </cell>
          <cell r="E85">
            <v>35.4</v>
          </cell>
          <cell r="F85">
            <v>36.799999999999997</v>
          </cell>
          <cell r="G85">
            <v>38.200000000000003</v>
          </cell>
          <cell r="H85">
            <v>39.6</v>
          </cell>
          <cell r="I85">
            <v>41</v>
          </cell>
          <cell r="J85">
            <v>42.6</v>
          </cell>
          <cell r="K85">
            <v>44.2</v>
          </cell>
          <cell r="L85">
            <v>45.8</v>
          </cell>
          <cell r="M85">
            <v>47.4</v>
          </cell>
          <cell r="N85">
            <v>49</v>
          </cell>
          <cell r="O85">
            <v>50.8</v>
          </cell>
          <cell r="P85">
            <v>52.6</v>
          </cell>
          <cell r="Q85">
            <v>54.4</v>
          </cell>
          <cell r="R85">
            <v>56.2</v>
          </cell>
          <cell r="S85">
            <v>58</v>
          </cell>
          <cell r="T85">
            <v>60.4</v>
          </cell>
          <cell r="U85">
            <v>62.8</v>
          </cell>
          <cell r="V85">
            <v>65.2</v>
          </cell>
          <cell r="W85">
            <v>67.599999999999994</v>
          </cell>
          <cell r="X85">
            <v>70</v>
          </cell>
          <cell r="Y85">
            <v>72.8</v>
          </cell>
          <cell r="Z85">
            <v>75.599999999999994</v>
          </cell>
          <cell r="AA85">
            <v>78.400000000000006</v>
          </cell>
          <cell r="AB85">
            <v>81.2</v>
          </cell>
          <cell r="AC85">
            <v>84</v>
          </cell>
          <cell r="AD85">
            <v>87.2</v>
          </cell>
          <cell r="AE85">
            <v>90.4</v>
          </cell>
          <cell r="AF85">
            <v>93.6</v>
          </cell>
          <cell r="AG85">
            <v>96.8</v>
          </cell>
          <cell r="AH85">
            <v>100</v>
          </cell>
        </row>
        <row r="86">
          <cell r="C86">
            <v>5010</v>
          </cell>
          <cell r="D86">
            <v>35</v>
          </cell>
          <cell r="E86">
            <v>36.4</v>
          </cell>
          <cell r="F86">
            <v>37.799999999999997</v>
          </cell>
          <cell r="G86">
            <v>39.200000000000003</v>
          </cell>
          <cell r="H86">
            <v>40.6</v>
          </cell>
          <cell r="I86">
            <v>42</v>
          </cell>
          <cell r="J86">
            <v>43.6</v>
          </cell>
          <cell r="K86">
            <v>45.2</v>
          </cell>
          <cell r="L86">
            <v>46.8</v>
          </cell>
          <cell r="M86">
            <v>48.4</v>
          </cell>
          <cell r="N86">
            <v>50</v>
          </cell>
          <cell r="O86">
            <v>52</v>
          </cell>
          <cell r="P86">
            <v>54</v>
          </cell>
          <cell r="Q86">
            <v>56</v>
          </cell>
          <cell r="R86">
            <v>58</v>
          </cell>
          <cell r="S86">
            <v>60</v>
          </cell>
          <cell r="T86">
            <v>62.4</v>
          </cell>
          <cell r="U86">
            <v>64.8</v>
          </cell>
          <cell r="V86">
            <v>67.2</v>
          </cell>
          <cell r="W86">
            <v>69.599999999999994</v>
          </cell>
          <cell r="X86">
            <v>72</v>
          </cell>
          <cell r="Y86">
            <v>75</v>
          </cell>
          <cell r="Z86">
            <v>78</v>
          </cell>
          <cell r="AA86">
            <v>81</v>
          </cell>
          <cell r="AB86">
            <v>84</v>
          </cell>
          <cell r="AC86">
            <v>87</v>
          </cell>
          <cell r="AD86">
            <v>90.4</v>
          </cell>
          <cell r="AE86">
            <v>93.8</v>
          </cell>
          <cell r="AF86">
            <v>97.2</v>
          </cell>
          <cell r="AG86">
            <v>100.6</v>
          </cell>
          <cell r="AH86">
            <v>104</v>
          </cell>
        </row>
        <row r="87">
          <cell r="C87">
            <v>5012</v>
          </cell>
          <cell r="D87">
            <v>36</v>
          </cell>
          <cell r="E87">
            <v>37.200000000000003</v>
          </cell>
          <cell r="F87">
            <v>38.4</v>
          </cell>
          <cell r="G87">
            <v>39.6</v>
          </cell>
          <cell r="H87">
            <v>40.799999999999997</v>
          </cell>
          <cell r="I87">
            <v>42</v>
          </cell>
          <cell r="J87">
            <v>43.8</v>
          </cell>
          <cell r="K87">
            <v>45.6</v>
          </cell>
          <cell r="L87">
            <v>47.4</v>
          </cell>
          <cell r="M87">
            <v>49.2</v>
          </cell>
          <cell r="N87">
            <v>51</v>
          </cell>
          <cell r="O87">
            <v>53</v>
          </cell>
          <cell r="P87">
            <v>55</v>
          </cell>
          <cell r="Q87">
            <v>57</v>
          </cell>
          <cell r="R87">
            <v>59</v>
          </cell>
          <cell r="S87">
            <v>61</v>
          </cell>
          <cell r="T87">
            <v>63.6</v>
          </cell>
          <cell r="U87">
            <v>66.2</v>
          </cell>
          <cell r="V87">
            <v>68.8</v>
          </cell>
          <cell r="W87">
            <v>71.400000000000006</v>
          </cell>
          <cell r="X87">
            <v>74</v>
          </cell>
          <cell r="Y87">
            <v>77</v>
          </cell>
          <cell r="Z87">
            <v>80</v>
          </cell>
          <cell r="AA87">
            <v>83</v>
          </cell>
          <cell r="AB87">
            <v>86</v>
          </cell>
          <cell r="AC87">
            <v>89</v>
          </cell>
          <cell r="AD87">
            <v>92.6</v>
          </cell>
          <cell r="AE87">
            <v>96.2</v>
          </cell>
          <cell r="AF87">
            <v>99.8</v>
          </cell>
          <cell r="AG87">
            <v>103.4</v>
          </cell>
          <cell r="AH87">
            <v>107</v>
          </cell>
        </row>
        <row r="88">
          <cell r="C88">
            <v>5014</v>
          </cell>
          <cell r="D88">
            <v>36</v>
          </cell>
          <cell r="E88">
            <v>37.4</v>
          </cell>
          <cell r="F88">
            <v>38.799999999999997</v>
          </cell>
          <cell r="G88">
            <v>40.200000000000003</v>
          </cell>
          <cell r="H88">
            <v>41.6</v>
          </cell>
          <cell r="I88">
            <v>43</v>
          </cell>
          <cell r="J88">
            <v>44.8</v>
          </cell>
          <cell r="K88">
            <v>46.6</v>
          </cell>
          <cell r="L88">
            <v>48.4</v>
          </cell>
          <cell r="M88">
            <v>50.2</v>
          </cell>
          <cell r="N88">
            <v>52</v>
          </cell>
          <cell r="O88">
            <v>54</v>
          </cell>
          <cell r="P88">
            <v>56</v>
          </cell>
          <cell r="Q88">
            <v>58</v>
          </cell>
          <cell r="R88">
            <v>60</v>
          </cell>
          <cell r="S88">
            <v>62</v>
          </cell>
          <cell r="T88">
            <v>64.8</v>
          </cell>
          <cell r="U88">
            <v>67.599999999999994</v>
          </cell>
          <cell r="V88">
            <v>70.400000000000006</v>
          </cell>
          <cell r="W88">
            <v>73.2</v>
          </cell>
          <cell r="X88">
            <v>76</v>
          </cell>
          <cell r="Y88">
            <v>79</v>
          </cell>
          <cell r="Z88">
            <v>82</v>
          </cell>
          <cell r="AA88">
            <v>85</v>
          </cell>
          <cell r="AB88">
            <v>88</v>
          </cell>
          <cell r="AC88">
            <v>91</v>
          </cell>
          <cell r="AD88">
            <v>94.8</v>
          </cell>
          <cell r="AE88">
            <v>98.6</v>
          </cell>
          <cell r="AF88">
            <v>102.4</v>
          </cell>
          <cell r="AG88">
            <v>106.2</v>
          </cell>
          <cell r="AH88">
            <v>110</v>
          </cell>
        </row>
        <row r="89">
          <cell r="C89">
            <v>5016</v>
          </cell>
          <cell r="D89">
            <v>37</v>
          </cell>
          <cell r="E89">
            <v>38.4</v>
          </cell>
          <cell r="F89">
            <v>39.799999999999997</v>
          </cell>
          <cell r="G89">
            <v>41.2</v>
          </cell>
          <cell r="H89">
            <v>42.6</v>
          </cell>
          <cell r="I89">
            <v>44</v>
          </cell>
          <cell r="J89">
            <v>45.8</v>
          </cell>
          <cell r="K89">
            <v>47.6</v>
          </cell>
          <cell r="L89">
            <v>49.4</v>
          </cell>
          <cell r="M89">
            <v>51.2</v>
          </cell>
          <cell r="N89">
            <v>53</v>
          </cell>
          <cell r="O89">
            <v>55.2</v>
          </cell>
          <cell r="P89">
            <v>57.4</v>
          </cell>
          <cell r="Q89">
            <v>59.6</v>
          </cell>
          <cell r="R89">
            <v>61.8</v>
          </cell>
          <cell r="S89">
            <v>64</v>
          </cell>
          <cell r="T89">
            <v>66.599999999999994</v>
          </cell>
          <cell r="U89">
            <v>69.2</v>
          </cell>
          <cell r="V89">
            <v>71.8</v>
          </cell>
          <cell r="W89">
            <v>74.400000000000006</v>
          </cell>
          <cell r="X89">
            <v>77</v>
          </cell>
          <cell r="Y89">
            <v>80.400000000000006</v>
          </cell>
          <cell r="Z89">
            <v>83.8</v>
          </cell>
          <cell r="AA89">
            <v>87.2</v>
          </cell>
          <cell r="AB89">
            <v>90.6</v>
          </cell>
          <cell r="AC89">
            <v>94</v>
          </cell>
          <cell r="AD89">
            <v>97.6</v>
          </cell>
          <cell r="AE89">
            <v>101.2</v>
          </cell>
          <cell r="AF89">
            <v>104.8</v>
          </cell>
          <cell r="AG89">
            <v>108.4</v>
          </cell>
          <cell r="AH89">
            <v>112</v>
          </cell>
        </row>
        <row r="90">
          <cell r="C90">
            <v>5018</v>
          </cell>
          <cell r="D90">
            <v>38</v>
          </cell>
          <cell r="E90">
            <v>39.4</v>
          </cell>
          <cell r="F90">
            <v>40.799999999999997</v>
          </cell>
          <cell r="G90">
            <v>42.2</v>
          </cell>
          <cell r="H90">
            <v>43.6</v>
          </cell>
          <cell r="I90">
            <v>45</v>
          </cell>
          <cell r="J90">
            <v>46.8</v>
          </cell>
          <cell r="K90">
            <v>48.6</v>
          </cell>
          <cell r="L90">
            <v>50.4</v>
          </cell>
          <cell r="M90">
            <v>52.2</v>
          </cell>
          <cell r="N90">
            <v>54</v>
          </cell>
          <cell r="O90">
            <v>56.2</v>
          </cell>
          <cell r="P90">
            <v>58.4</v>
          </cell>
          <cell r="Q90">
            <v>60.6</v>
          </cell>
          <cell r="R90">
            <v>62.8</v>
          </cell>
          <cell r="S90">
            <v>65</v>
          </cell>
          <cell r="T90">
            <v>67.8</v>
          </cell>
          <cell r="U90">
            <v>70.599999999999994</v>
          </cell>
          <cell r="V90">
            <v>73.400000000000006</v>
          </cell>
          <cell r="W90">
            <v>76.2</v>
          </cell>
          <cell r="X90">
            <v>79</v>
          </cell>
          <cell r="Y90">
            <v>82.4</v>
          </cell>
          <cell r="Z90">
            <v>85.8</v>
          </cell>
          <cell r="AA90">
            <v>89.2</v>
          </cell>
          <cell r="AB90">
            <v>92.6</v>
          </cell>
          <cell r="AC90">
            <v>96</v>
          </cell>
          <cell r="AD90">
            <v>99.8</v>
          </cell>
          <cell r="AE90">
            <v>103.6</v>
          </cell>
          <cell r="AF90">
            <v>107.4</v>
          </cell>
          <cell r="AG90">
            <v>111.2</v>
          </cell>
          <cell r="AH90">
            <v>115</v>
          </cell>
        </row>
        <row r="91">
          <cell r="C91">
            <v>5020</v>
          </cell>
          <cell r="D91">
            <v>39</v>
          </cell>
          <cell r="E91">
            <v>40.4</v>
          </cell>
          <cell r="F91">
            <v>41.8</v>
          </cell>
          <cell r="G91">
            <v>43.2</v>
          </cell>
          <cell r="H91">
            <v>44.6</v>
          </cell>
          <cell r="I91">
            <v>46</v>
          </cell>
          <cell r="J91">
            <v>47.8</v>
          </cell>
          <cell r="K91">
            <v>49.6</v>
          </cell>
          <cell r="L91">
            <v>51.4</v>
          </cell>
          <cell r="M91">
            <v>53.2</v>
          </cell>
          <cell r="N91">
            <v>55</v>
          </cell>
          <cell r="O91">
            <v>57.4</v>
          </cell>
          <cell r="P91">
            <v>59.8</v>
          </cell>
          <cell r="Q91">
            <v>62.2</v>
          </cell>
          <cell r="R91">
            <v>64.599999999999994</v>
          </cell>
          <cell r="S91">
            <v>67</v>
          </cell>
          <cell r="T91">
            <v>69.8</v>
          </cell>
          <cell r="U91">
            <v>72.599999999999994</v>
          </cell>
          <cell r="V91">
            <v>75.400000000000006</v>
          </cell>
          <cell r="W91">
            <v>78.2</v>
          </cell>
          <cell r="X91">
            <v>81</v>
          </cell>
          <cell r="Y91">
            <v>84.4</v>
          </cell>
          <cell r="Z91">
            <v>87.8</v>
          </cell>
          <cell r="AA91">
            <v>91.2</v>
          </cell>
          <cell r="AB91">
            <v>94.6</v>
          </cell>
          <cell r="AC91">
            <v>98</v>
          </cell>
          <cell r="AD91">
            <v>102</v>
          </cell>
          <cell r="AE91">
            <v>106</v>
          </cell>
          <cell r="AF91">
            <v>110</v>
          </cell>
          <cell r="AG91">
            <v>114</v>
          </cell>
          <cell r="AH91">
            <v>118</v>
          </cell>
        </row>
        <row r="92">
          <cell r="C92">
            <v>5022</v>
          </cell>
          <cell r="D92">
            <v>39</v>
          </cell>
          <cell r="E92">
            <v>40.6</v>
          </cell>
          <cell r="F92">
            <v>42.2</v>
          </cell>
          <cell r="G92">
            <v>43.8</v>
          </cell>
          <cell r="H92">
            <v>45.4</v>
          </cell>
          <cell r="I92">
            <v>47</v>
          </cell>
          <cell r="J92">
            <v>48.8</v>
          </cell>
          <cell r="K92">
            <v>50.6</v>
          </cell>
          <cell r="L92">
            <v>52.4</v>
          </cell>
          <cell r="M92">
            <v>54.2</v>
          </cell>
          <cell r="N92">
            <v>56</v>
          </cell>
          <cell r="O92">
            <v>58.4</v>
          </cell>
          <cell r="P92">
            <v>60.8</v>
          </cell>
          <cell r="Q92">
            <v>63.2</v>
          </cell>
          <cell r="R92">
            <v>65.599999999999994</v>
          </cell>
          <cell r="S92">
            <v>68</v>
          </cell>
          <cell r="T92">
            <v>71</v>
          </cell>
          <cell r="U92">
            <v>74</v>
          </cell>
          <cell r="V92">
            <v>77</v>
          </cell>
          <cell r="W92">
            <v>80</v>
          </cell>
          <cell r="X92">
            <v>83</v>
          </cell>
          <cell r="Y92">
            <v>86.4</v>
          </cell>
          <cell r="Z92">
            <v>89.8</v>
          </cell>
          <cell r="AA92">
            <v>93.2</v>
          </cell>
          <cell r="AB92">
            <v>96.6</v>
          </cell>
          <cell r="AC92">
            <v>100</v>
          </cell>
          <cell r="AD92">
            <v>104</v>
          </cell>
          <cell r="AE92">
            <v>108</v>
          </cell>
          <cell r="AF92">
            <v>112</v>
          </cell>
          <cell r="AG92">
            <v>116</v>
          </cell>
          <cell r="AH92">
            <v>120</v>
          </cell>
        </row>
        <row r="93">
          <cell r="C93">
            <v>5024</v>
          </cell>
          <cell r="D93">
            <v>40</v>
          </cell>
          <cell r="E93">
            <v>41.6</v>
          </cell>
          <cell r="F93">
            <v>43.2</v>
          </cell>
          <cell r="G93">
            <v>44.8</v>
          </cell>
          <cell r="H93">
            <v>46.4</v>
          </cell>
          <cell r="I93">
            <v>48</v>
          </cell>
          <cell r="J93">
            <v>49.8</v>
          </cell>
          <cell r="K93">
            <v>51.6</v>
          </cell>
          <cell r="L93">
            <v>53.4</v>
          </cell>
          <cell r="M93">
            <v>55.2</v>
          </cell>
          <cell r="N93">
            <v>57</v>
          </cell>
          <cell r="O93">
            <v>59.6</v>
          </cell>
          <cell r="P93">
            <v>62.2</v>
          </cell>
          <cell r="Q93">
            <v>64.8</v>
          </cell>
          <cell r="R93">
            <v>67.400000000000006</v>
          </cell>
          <cell r="S93">
            <v>70</v>
          </cell>
          <cell r="T93">
            <v>72.8</v>
          </cell>
          <cell r="U93">
            <v>75.599999999999994</v>
          </cell>
          <cell r="V93">
            <v>78.400000000000006</v>
          </cell>
          <cell r="W93">
            <v>81.2</v>
          </cell>
          <cell r="X93">
            <v>84</v>
          </cell>
          <cell r="Y93">
            <v>87.6</v>
          </cell>
          <cell r="Z93">
            <v>91.2</v>
          </cell>
          <cell r="AA93">
            <v>94.8</v>
          </cell>
          <cell r="AB93">
            <v>98.4</v>
          </cell>
          <cell r="AC93">
            <v>102</v>
          </cell>
          <cell r="AD93">
            <v>106.2</v>
          </cell>
          <cell r="AE93">
            <v>110.4</v>
          </cell>
          <cell r="AF93">
            <v>114.6</v>
          </cell>
          <cell r="AG93">
            <v>118.8</v>
          </cell>
          <cell r="AH93">
            <v>123</v>
          </cell>
        </row>
        <row r="94">
          <cell r="C94">
            <v>5026</v>
          </cell>
          <cell r="D94">
            <v>41</v>
          </cell>
          <cell r="E94">
            <v>42.6</v>
          </cell>
          <cell r="F94">
            <v>44.2</v>
          </cell>
          <cell r="G94">
            <v>45.8</v>
          </cell>
          <cell r="H94">
            <v>47.4</v>
          </cell>
          <cell r="I94">
            <v>49</v>
          </cell>
          <cell r="J94">
            <v>50.8</v>
          </cell>
          <cell r="K94">
            <v>52.6</v>
          </cell>
          <cell r="L94">
            <v>54.4</v>
          </cell>
          <cell r="M94">
            <v>56.2</v>
          </cell>
          <cell r="N94">
            <v>58</v>
          </cell>
          <cell r="O94">
            <v>60.6</v>
          </cell>
          <cell r="P94">
            <v>63.2</v>
          </cell>
          <cell r="Q94">
            <v>65.8</v>
          </cell>
          <cell r="R94">
            <v>68.400000000000006</v>
          </cell>
          <cell r="S94">
            <v>71</v>
          </cell>
          <cell r="T94">
            <v>74</v>
          </cell>
          <cell r="U94">
            <v>77</v>
          </cell>
          <cell r="V94">
            <v>80</v>
          </cell>
          <cell r="W94">
            <v>83</v>
          </cell>
          <cell r="X94">
            <v>86</v>
          </cell>
          <cell r="Y94">
            <v>89.6</v>
          </cell>
          <cell r="Z94">
            <v>93.2</v>
          </cell>
          <cell r="AA94">
            <v>96.8</v>
          </cell>
          <cell r="AB94">
            <v>100.4</v>
          </cell>
          <cell r="AC94">
            <v>104</v>
          </cell>
          <cell r="AD94">
            <v>108.2</v>
          </cell>
          <cell r="AE94">
            <v>112.4</v>
          </cell>
          <cell r="AF94">
            <v>116.6</v>
          </cell>
          <cell r="AG94">
            <v>120.8</v>
          </cell>
          <cell r="AH94">
            <v>125</v>
          </cell>
        </row>
        <row r="95">
          <cell r="C95">
            <v>5028</v>
          </cell>
          <cell r="D95">
            <v>41</v>
          </cell>
          <cell r="E95">
            <v>42.6</v>
          </cell>
          <cell r="F95">
            <v>44.2</v>
          </cell>
          <cell r="G95">
            <v>45.8</v>
          </cell>
          <cell r="H95">
            <v>47.4</v>
          </cell>
          <cell r="I95">
            <v>49</v>
          </cell>
          <cell r="J95">
            <v>51</v>
          </cell>
          <cell r="K95">
            <v>53</v>
          </cell>
          <cell r="L95">
            <v>55</v>
          </cell>
          <cell r="M95">
            <v>57</v>
          </cell>
          <cell r="N95">
            <v>59</v>
          </cell>
          <cell r="O95">
            <v>61.6</v>
          </cell>
          <cell r="P95">
            <v>64.2</v>
          </cell>
          <cell r="Q95">
            <v>66.8</v>
          </cell>
          <cell r="R95">
            <v>69.400000000000006</v>
          </cell>
          <cell r="S95">
            <v>72</v>
          </cell>
          <cell r="T95">
            <v>75.2</v>
          </cell>
          <cell r="U95">
            <v>78.400000000000006</v>
          </cell>
          <cell r="V95">
            <v>81.599999999999994</v>
          </cell>
          <cell r="W95">
            <v>84.8</v>
          </cell>
          <cell r="X95">
            <v>88</v>
          </cell>
          <cell r="Y95">
            <v>91.6</v>
          </cell>
          <cell r="Z95">
            <v>95.2</v>
          </cell>
          <cell r="AA95">
            <v>98.8</v>
          </cell>
          <cell r="AB95">
            <v>102.4</v>
          </cell>
          <cell r="AC95">
            <v>106</v>
          </cell>
          <cell r="AD95">
            <v>110.2</v>
          </cell>
          <cell r="AE95">
            <v>114.4</v>
          </cell>
          <cell r="AF95">
            <v>118.6</v>
          </cell>
          <cell r="AG95">
            <v>122.8</v>
          </cell>
          <cell r="AH95">
            <v>127</v>
          </cell>
        </row>
        <row r="96">
          <cell r="C96">
            <v>5030</v>
          </cell>
          <cell r="D96">
            <v>42</v>
          </cell>
          <cell r="E96">
            <v>43.6</v>
          </cell>
          <cell r="F96">
            <v>45.2</v>
          </cell>
          <cell r="G96">
            <v>46.8</v>
          </cell>
          <cell r="H96">
            <v>48.4</v>
          </cell>
          <cell r="I96">
            <v>50</v>
          </cell>
          <cell r="J96">
            <v>52.2</v>
          </cell>
          <cell r="K96">
            <v>54.4</v>
          </cell>
          <cell r="L96">
            <v>56.6</v>
          </cell>
          <cell r="M96">
            <v>58.8</v>
          </cell>
          <cell r="N96">
            <v>61</v>
          </cell>
          <cell r="O96">
            <v>63.6</v>
          </cell>
          <cell r="P96">
            <v>66.2</v>
          </cell>
          <cell r="Q96">
            <v>68.8</v>
          </cell>
          <cell r="R96">
            <v>71.400000000000006</v>
          </cell>
          <cell r="S96">
            <v>74</v>
          </cell>
          <cell r="T96">
            <v>77</v>
          </cell>
          <cell r="U96">
            <v>80</v>
          </cell>
          <cell r="V96">
            <v>83</v>
          </cell>
          <cell r="W96">
            <v>86</v>
          </cell>
          <cell r="X96">
            <v>89</v>
          </cell>
          <cell r="Y96">
            <v>92.8</v>
          </cell>
          <cell r="Z96">
            <v>96.6</v>
          </cell>
          <cell r="AA96">
            <v>100.4</v>
          </cell>
          <cell r="AB96">
            <v>104.2</v>
          </cell>
          <cell r="AC96">
            <v>108</v>
          </cell>
          <cell r="AD96">
            <v>112.4</v>
          </cell>
          <cell r="AE96">
            <v>116.8</v>
          </cell>
          <cell r="AF96">
            <v>121.2</v>
          </cell>
          <cell r="AG96">
            <v>125.6</v>
          </cell>
          <cell r="AH96">
            <v>130</v>
          </cell>
        </row>
        <row r="97">
          <cell r="C97">
            <v>6000</v>
          </cell>
          <cell r="D97">
            <v>30.4</v>
          </cell>
          <cell r="E97">
            <v>31.72</v>
          </cell>
          <cell r="F97">
            <v>33.04</v>
          </cell>
          <cell r="G97">
            <v>34.36</v>
          </cell>
          <cell r="H97">
            <v>35.68</v>
          </cell>
          <cell r="I97">
            <v>37</v>
          </cell>
          <cell r="J97">
            <v>38.36</v>
          </cell>
          <cell r="K97">
            <v>39.72</v>
          </cell>
          <cell r="L97">
            <v>41.08</v>
          </cell>
          <cell r="M97">
            <v>42.44</v>
          </cell>
          <cell r="N97">
            <v>43.8</v>
          </cell>
          <cell r="O97">
            <v>45.52</v>
          </cell>
          <cell r="P97">
            <v>47.24</v>
          </cell>
          <cell r="Q97">
            <v>48.96</v>
          </cell>
          <cell r="R97">
            <v>50.68</v>
          </cell>
          <cell r="S97">
            <v>52.4</v>
          </cell>
          <cell r="T97">
            <v>54.48</v>
          </cell>
          <cell r="U97">
            <v>56.56</v>
          </cell>
          <cell r="V97">
            <v>58.64</v>
          </cell>
          <cell r="W97">
            <v>60.72</v>
          </cell>
          <cell r="X97">
            <v>62.8</v>
          </cell>
          <cell r="Y97">
            <v>65.239999999999995</v>
          </cell>
          <cell r="Z97">
            <v>67.680000000000007</v>
          </cell>
          <cell r="AA97">
            <v>70.12</v>
          </cell>
          <cell r="AB97">
            <v>72.56</v>
          </cell>
          <cell r="AC97">
            <v>75</v>
          </cell>
          <cell r="AD97">
            <v>77.680000000000007</v>
          </cell>
          <cell r="AE97">
            <v>80.36</v>
          </cell>
          <cell r="AF97">
            <v>83.04</v>
          </cell>
          <cell r="AG97">
            <v>85.72</v>
          </cell>
          <cell r="AH97">
            <v>88.4</v>
          </cell>
        </row>
        <row r="98">
          <cell r="C98">
            <v>6004</v>
          </cell>
          <cell r="D98">
            <v>30.4</v>
          </cell>
          <cell r="E98">
            <v>31.72</v>
          </cell>
          <cell r="F98">
            <v>33.04</v>
          </cell>
          <cell r="G98">
            <v>34.36</v>
          </cell>
          <cell r="H98">
            <v>35.68</v>
          </cell>
          <cell r="I98">
            <v>37</v>
          </cell>
          <cell r="J98">
            <v>38.36</v>
          </cell>
          <cell r="K98">
            <v>39.72</v>
          </cell>
          <cell r="L98">
            <v>41.08</v>
          </cell>
          <cell r="M98">
            <v>42.44</v>
          </cell>
          <cell r="N98">
            <v>43.8</v>
          </cell>
          <cell r="O98">
            <v>45.52</v>
          </cell>
          <cell r="P98">
            <v>47.24</v>
          </cell>
          <cell r="Q98">
            <v>48.96</v>
          </cell>
          <cell r="R98">
            <v>50.68</v>
          </cell>
          <cell r="S98">
            <v>52.4</v>
          </cell>
          <cell r="T98">
            <v>54.48</v>
          </cell>
          <cell r="U98">
            <v>56.56</v>
          </cell>
          <cell r="V98">
            <v>58.64</v>
          </cell>
          <cell r="W98">
            <v>60.72</v>
          </cell>
          <cell r="X98">
            <v>62.8</v>
          </cell>
          <cell r="Y98">
            <v>65.239999999999995</v>
          </cell>
          <cell r="Z98">
            <v>67.680000000000007</v>
          </cell>
          <cell r="AA98">
            <v>70.12</v>
          </cell>
          <cell r="AB98">
            <v>72.56</v>
          </cell>
          <cell r="AC98">
            <v>75</v>
          </cell>
          <cell r="AD98">
            <v>77.680000000000007</v>
          </cell>
          <cell r="AE98">
            <v>80.36</v>
          </cell>
          <cell r="AF98">
            <v>83.04</v>
          </cell>
          <cell r="AG98">
            <v>85.72</v>
          </cell>
          <cell r="AH98">
            <v>88.4</v>
          </cell>
        </row>
        <row r="99">
          <cell r="C99">
            <v>6006</v>
          </cell>
          <cell r="D99">
            <v>31.4</v>
          </cell>
          <cell r="E99">
            <v>32.72</v>
          </cell>
          <cell r="F99">
            <v>34.04</v>
          </cell>
          <cell r="G99">
            <v>35.36</v>
          </cell>
          <cell r="H99">
            <v>36.68</v>
          </cell>
          <cell r="I99">
            <v>38</v>
          </cell>
          <cell r="J99">
            <v>39.520000000000003</v>
          </cell>
          <cell r="K99">
            <v>41.04</v>
          </cell>
          <cell r="L99">
            <v>42.56</v>
          </cell>
          <cell r="M99">
            <v>44.08</v>
          </cell>
          <cell r="N99">
            <v>45.6</v>
          </cell>
          <cell r="O99">
            <v>47.32</v>
          </cell>
          <cell r="P99">
            <v>49.04</v>
          </cell>
          <cell r="Q99">
            <v>50.76</v>
          </cell>
          <cell r="R99">
            <v>52.48</v>
          </cell>
          <cell r="S99">
            <v>54.2</v>
          </cell>
          <cell r="T99">
            <v>56.28</v>
          </cell>
          <cell r="U99">
            <v>58.36</v>
          </cell>
          <cell r="V99">
            <v>60.44</v>
          </cell>
          <cell r="W99">
            <v>62.52</v>
          </cell>
          <cell r="X99">
            <v>64.599999999999994</v>
          </cell>
          <cell r="Y99">
            <v>67.08</v>
          </cell>
          <cell r="Z99">
            <v>69.56</v>
          </cell>
          <cell r="AA99">
            <v>72.040000000000006</v>
          </cell>
          <cell r="AB99">
            <v>74.52</v>
          </cell>
          <cell r="AC99">
            <v>77</v>
          </cell>
          <cell r="AD99">
            <v>80.040000000000006</v>
          </cell>
          <cell r="AE99">
            <v>83.08</v>
          </cell>
          <cell r="AF99">
            <v>86.12</v>
          </cell>
          <cell r="AG99">
            <v>89.16</v>
          </cell>
          <cell r="AH99">
            <v>92.2</v>
          </cell>
        </row>
        <row r="100">
          <cell r="C100">
            <v>6008</v>
          </cell>
          <cell r="D100">
            <v>32.4</v>
          </cell>
          <cell r="E100">
            <v>33.72</v>
          </cell>
          <cell r="F100">
            <v>35.04</v>
          </cell>
          <cell r="G100">
            <v>36.36</v>
          </cell>
          <cell r="H100">
            <v>37.68</v>
          </cell>
          <cell r="I100">
            <v>39</v>
          </cell>
          <cell r="J100">
            <v>40.520000000000003</v>
          </cell>
          <cell r="K100">
            <v>42.04</v>
          </cell>
          <cell r="L100">
            <v>43.56</v>
          </cell>
          <cell r="M100">
            <v>45.08</v>
          </cell>
          <cell r="N100">
            <v>46.6</v>
          </cell>
          <cell r="O100">
            <v>48.32</v>
          </cell>
          <cell r="P100">
            <v>50.04</v>
          </cell>
          <cell r="Q100">
            <v>51.76</v>
          </cell>
          <cell r="R100">
            <v>53.48</v>
          </cell>
          <cell r="S100">
            <v>55.2</v>
          </cell>
          <cell r="T100">
            <v>57.48</v>
          </cell>
          <cell r="U100">
            <v>59.76</v>
          </cell>
          <cell r="V100">
            <v>62.04</v>
          </cell>
          <cell r="W100">
            <v>64.319999999999993</v>
          </cell>
          <cell r="X100">
            <v>66.599999999999994</v>
          </cell>
          <cell r="Y100">
            <v>69.239999999999995</v>
          </cell>
          <cell r="Z100">
            <v>71.88</v>
          </cell>
          <cell r="AA100">
            <v>74.52</v>
          </cell>
          <cell r="AB100">
            <v>77.16</v>
          </cell>
          <cell r="AC100">
            <v>79.8</v>
          </cell>
          <cell r="AD100">
            <v>82.84</v>
          </cell>
          <cell r="AE100">
            <v>85.88</v>
          </cell>
          <cell r="AF100">
            <v>88.92</v>
          </cell>
          <cell r="AG100">
            <v>91.96</v>
          </cell>
          <cell r="AH100">
            <v>95</v>
          </cell>
        </row>
        <row r="101">
          <cell r="C101">
            <v>6010</v>
          </cell>
          <cell r="D101">
            <v>33.200000000000003</v>
          </cell>
          <cell r="E101">
            <v>34.520000000000003</v>
          </cell>
          <cell r="F101">
            <v>35.840000000000003</v>
          </cell>
          <cell r="G101">
            <v>37.159999999999997</v>
          </cell>
          <cell r="H101">
            <v>38.479999999999997</v>
          </cell>
          <cell r="I101">
            <v>39.799999999999997</v>
          </cell>
          <cell r="J101">
            <v>41.32</v>
          </cell>
          <cell r="K101">
            <v>42.84</v>
          </cell>
          <cell r="L101">
            <v>44.36</v>
          </cell>
          <cell r="M101">
            <v>45.88</v>
          </cell>
          <cell r="N101">
            <v>47.4</v>
          </cell>
          <cell r="O101">
            <v>49.32</v>
          </cell>
          <cell r="P101">
            <v>51.24</v>
          </cell>
          <cell r="Q101">
            <v>53.16</v>
          </cell>
          <cell r="R101">
            <v>55.08</v>
          </cell>
          <cell r="S101">
            <v>57</v>
          </cell>
          <cell r="T101">
            <v>59.28</v>
          </cell>
          <cell r="U101">
            <v>61.56</v>
          </cell>
          <cell r="V101">
            <v>63.84</v>
          </cell>
          <cell r="W101">
            <v>66.12</v>
          </cell>
          <cell r="X101">
            <v>68.400000000000006</v>
          </cell>
          <cell r="Y101">
            <v>71.239999999999995</v>
          </cell>
          <cell r="Z101">
            <v>74.08</v>
          </cell>
          <cell r="AA101">
            <v>76.92</v>
          </cell>
          <cell r="AB101">
            <v>79.760000000000005</v>
          </cell>
          <cell r="AC101">
            <v>82.6</v>
          </cell>
          <cell r="AD101">
            <v>85.84</v>
          </cell>
          <cell r="AE101">
            <v>89.08</v>
          </cell>
          <cell r="AF101">
            <v>92.32</v>
          </cell>
          <cell r="AG101">
            <v>95.56</v>
          </cell>
          <cell r="AH101">
            <v>98.8</v>
          </cell>
        </row>
        <row r="102">
          <cell r="C102">
            <v>6012</v>
          </cell>
          <cell r="D102">
            <v>34.200000000000003</v>
          </cell>
          <cell r="E102">
            <v>35.36</v>
          </cell>
          <cell r="F102">
            <v>36.520000000000003</v>
          </cell>
          <cell r="G102">
            <v>37.68</v>
          </cell>
          <cell r="H102">
            <v>38.840000000000003</v>
          </cell>
          <cell r="I102">
            <v>40</v>
          </cell>
          <cell r="J102">
            <v>41.68</v>
          </cell>
          <cell r="K102">
            <v>43.36</v>
          </cell>
          <cell r="L102">
            <v>45.04</v>
          </cell>
          <cell r="M102">
            <v>46.72</v>
          </cell>
          <cell r="N102">
            <v>48.4</v>
          </cell>
          <cell r="O102">
            <v>50.32</v>
          </cell>
          <cell r="P102">
            <v>52.24</v>
          </cell>
          <cell r="Q102">
            <v>54.16</v>
          </cell>
          <cell r="R102">
            <v>56.08</v>
          </cell>
          <cell r="S102">
            <v>58</v>
          </cell>
          <cell r="T102">
            <v>60.44</v>
          </cell>
          <cell r="U102">
            <v>62.88</v>
          </cell>
          <cell r="V102">
            <v>65.319999999999993</v>
          </cell>
          <cell r="W102">
            <v>67.760000000000005</v>
          </cell>
          <cell r="X102">
            <v>70.2</v>
          </cell>
          <cell r="Y102">
            <v>73.08</v>
          </cell>
          <cell r="Z102">
            <v>75.959999999999994</v>
          </cell>
          <cell r="AA102">
            <v>78.84</v>
          </cell>
          <cell r="AB102">
            <v>81.72</v>
          </cell>
          <cell r="AC102">
            <v>84.6</v>
          </cell>
          <cell r="AD102">
            <v>88</v>
          </cell>
          <cell r="AE102">
            <v>91.4</v>
          </cell>
          <cell r="AF102">
            <v>94.8</v>
          </cell>
          <cell r="AG102">
            <v>98.2</v>
          </cell>
          <cell r="AH102">
            <v>101.6</v>
          </cell>
        </row>
        <row r="103">
          <cell r="C103">
            <v>6014</v>
          </cell>
          <cell r="D103">
            <v>34.200000000000003</v>
          </cell>
          <cell r="E103">
            <v>35.56</v>
          </cell>
          <cell r="F103">
            <v>36.92</v>
          </cell>
          <cell r="G103">
            <v>38.28</v>
          </cell>
          <cell r="H103">
            <v>39.64</v>
          </cell>
          <cell r="I103">
            <v>41</v>
          </cell>
          <cell r="J103">
            <v>42.68</v>
          </cell>
          <cell r="K103">
            <v>44.36</v>
          </cell>
          <cell r="L103">
            <v>46.04</v>
          </cell>
          <cell r="M103">
            <v>47.72</v>
          </cell>
          <cell r="N103">
            <v>49.4</v>
          </cell>
          <cell r="O103">
            <v>51.32</v>
          </cell>
          <cell r="P103">
            <v>53.24</v>
          </cell>
          <cell r="Q103">
            <v>55.16</v>
          </cell>
          <cell r="R103">
            <v>57.08</v>
          </cell>
          <cell r="S103">
            <v>59</v>
          </cell>
          <cell r="T103">
            <v>61.64</v>
          </cell>
          <cell r="U103">
            <v>64.28</v>
          </cell>
          <cell r="V103">
            <v>66.92</v>
          </cell>
          <cell r="W103">
            <v>69.56</v>
          </cell>
          <cell r="X103">
            <v>72.2</v>
          </cell>
          <cell r="Y103">
            <v>75.08</v>
          </cell>
          <cell r="Z103">
            <v>77.959999999999994</v>
          </cell>
          <cell r="AA103">
            <v>80.84</v>
          </cell>
          <cell r="AB103">
            <v>83.72</v>
          </cell>
          <cell r="AC103">
            <v>86.6</v>
          </cell>
          <cell r="AD103">
            <v>90.16</v>
          </cell>
          <cell r="AE103">
            <v>93.72</v>
          </cell>
          <cell r="AF103">
            <v>97.28</v>
          </cell>
          <cell r="AG103">
            <v>100.84</v>
          </cell>
          <cell r="AH103">
            <v>104.4</v>
          </cell>
        </row>
        <row r="104">
          <cell r="C104">
            <v>6016</v>
          </cell>
          <cell r="D104">
            <v>35.200000000000003</v>
          </cell>
          <cell r="E104">
            <v>36.520000000000003</v>
          </cell>
          <cell r="F104">
            <v>37.840000000000003</v>
          </cell>
          <cell r="G104">
            <v>39.159999999999997</v>
          </cell>
          <cell r="H104">
            <v>40.479999999999997</v>
          </cell>
          <cell r="I104">
            <v>41.8</v>
          </cell>
          <cell r="J104">
            <v>43.52</v>
          </cell>
          <cell r="K104">
            <v>45.24</v>
          </cell>
          <cell r="L104">
            <v>46.96</v>
          </cell>
          <cell r="M104">
            <v>48.68</v>
          </cell>
          <cell r="N104">
            <v>50.4</v>
          </cell>
          <cell r="O104">
            <v>52.48</v>
          </cell>
          <cell r="P104">
            <v>54.56</v>
          </cell>
          <cell r="Q104">
            <v>56.64</v>
          </cell>
          <cell r="R104">
            <v>58.72</v>
          </cell>
          <cell r="S104">
            <v>60.8</v>
          </cell>
          <cell r="T104">
            <v>63.28</v>
          </cell>
          <cell r="U104">
            <v>65.760000000000005</v>
          </cell>
          <cell r="V104">
            <v>68.239999999999995</v>
          </cell>
          <cell r="W104">
            <v>70.72</v>
          </cell>
          <cell r="X104">
            <v>73.2</v>
          </cell>
          <cell r="Y104">
            <v>76.400000000000006</v>
          </cell>
          <cell r="Z104">
            <v>79.599999999999994</v>
          </cell>
          <cell r="AA104">
            <v>82.8</v>
          </cell>
          <cell r="AB104">
            <v>86</v>
          </cell>
          <cell r="AC104">
            <v>89.2</v>
          </cell>
          <cell r="AD104">
            <v>92.64</v>
          </cell>
          <cell r="AE104">
            <v>96.08</v>
          </cell>
          <cell r="AF104">
            <v>99.52</v>
          </cell>
          <cell r="AG104">
            <v>102.96</v>
          </cell>
          <cell r="AH104">
            <v>106.4</v>
          </cell>
        </row>
        <row r="105">
          <cell r="C105">
            <v>6018</v>
          </cell>
          <cell r="D105">
            <v>36.200000000000003</v>
          </cell>
          <cell r="E105">
            <v>37.520000000000003</v>
          </cell>
          <cell r="F105">
            <v>38.840000000000003</v>
          </cell>
          <cell r="G105">
            <v>40.159999999999997</v>
          </cell>
          <cell r="H105">
            <v>41.48</v>
          </cell>
          <cell r="I105">
            <v>42.8</v>
          </cell>
          <cell r="J105">
            <v>44.52</v>
          </cell>
          <cell r="K105">
            <v>46.24</v>
          </cell>
          <cell r="L105">
            <v>47.96</v>
          </cell>
          <cell r="M105">
            <v>49.68</v>
          </cell>
          <cell r="N105">
            <v>51.4</v>
          </cell>
          <cell r="O105">
            <v>53.48</v>
          </cell>
          <cell r="P105">
            <v>55.56</v>
          </cell>
          <cell r="Q105">
            <v>57.64</v>
          </cell>
          <cell r="R105">
            <v>59.72</v>
          </cell>
          <cell r="S105">
            <v>61.8</v>
          </cell>
          <cell r="T105">
            <v>64.48</v>
          </cell>
          <cell r="U105">
            <v>67.16</v>
          </cell>
          <cell r="V105">
            <v>69.84</v>
          </cell>
          <cell r="W105">
            <v>72.52</v>
          </cell>
          <cell r="X105">
            <v>75.2</v>
          </cell>
          <cell r="Y105">
            <v>78.400000000000006</v>
          </cell>
          <cell r="Z105">
            <v>81.599999999999994</v>
          </cell>
          <cell r="AA105">
            <v>84.8</v>
          </cell>
          <cell r="AB105">
            <v>88</v>
          </cell>
          <cell r="AC105">
            <v>91.2</v>
          </cell>
          <cell r="AD105">
            <v>94.8</v>
          </cell>
          <cell r="AE105">
            <v>98.4</v>
          </cell>
          <cell r="AF105">
            <v>102</v>
          </cell>
          <cell r="AG105">
            <v>105.6</v>
          </cell>
          <cell r="AH105">
            <v>109.2</v>
          </cell>
        </row>
        <row r="106">
          <cell r="C106">
            <v>6020</v>
          </cell>
          <cell r="D106">
            <v>37</v>
          </cell>
          <cell r="E106">
            <v>38.36</v>
          </cell>
          <cell r="F106">
            <v>39.72</v>
          </cell>
          <cell r="G106">
            <v>41.08</v>
          </cell>
          <cell r="H106">
            <v>42.44</v>
          </cell>
          <cell r="I106">
            <v>43.8</v>
          </cell>
          <cell r="J106">
            <v>45.48</v>
          </cell>
          <cell r="K106">
            <v>47.16</v>
          </cell>
          <cell r="L106">
            <v>48.84</v>
          </cell>
          <cell r="M106">
            <v>50.52</v>
          </cell>
          <cell r="N106">
            <v>52.2</v>
          </cell>
          <cell r="O106">
            <v>54.48</v>
          </cell>
          <cell r="P106">
            <v>56.76</v>
          </cell>
          <cell r="Q106">
            <v>59.04</v>
          </cell>
          <cell r="R106">
            <v>61.32</v>
          </cell>
          <cell r="S106">
            <v>63.6</v>
          </cell>
          <cell r="T106">
            <v>66.28</v>
          </cell>
          <cell r="U106">
            <v>68.959999999999994</v>
          </cell>
          <cell r="V106">
            <v>71.64</v>
          </cell>
          <cell r="W106">
            <v>74.319999999999993</v>
          </cell>
          <cell r="X106">
            <v>77</v>
          </cell>
          <cell r="Y106">
            <v>80.239999999999995</v>
          </cell>
          <cell r="Z106">
            <v>83.48</v>
          </cell>
          <cell r="AA106">
            <v>86.72</v>
          </cell>
          <cell r="AB106">
            <v>89.96</v>
          </cell>
          <cell r="AC106">
            <v>93.2</v>
          </cell>
          <cell r="AD106">
            <v>96.96</v>
          </cell>
          <cell r="AE106">
            <v>100.72</v>
          </cell>
          <cell r="AF106">
            <v>104.48</v>
          </cell>
          <cell r="AG106">
            <v>108.24</v>
          </cell>
          <cell r="AH106">
            <v>112</v>
          </cell>
        </row>
        <row r="107">
          <cell r="C107">
            <v>6022</v>
          </cell>
          <cell r="D107">
            <v>37.200000000000003</v>
          </cell>
          <cell r="E107">
            <v>38.68</v>
          </cell>
          <cell r="F107">
            <v>40.159999999999997</v>
          </cell>
          <cell r="G107">
            <v>41.64</v>
          </cell>
          <cell r="H107">
            <v>43.12</v>
          </cell>
          <cell r="I107">
            <v>44.6</v>
          </cell>
          <cell r="J107">
            <v>46.32</v>
          </cell>
          <cell r="K107">
            <v>48.04</v>
          </cell>
          <cell r="L107">
            <v>49.76</v>
          </cell>
          <cell r="M107">
            <v>51.48</v>
          </cell>
          <cell r="N107">
            <v>53.2</v>
          </cell>
          <cell r="O107">
            <v>55.48</v>
          </cell>
          <cell r="P107">
            <v>57.76</v>
          </cell>
          <cell r="Q107">
            <v>60.04</v>
          </cell>
          <cell r="R107">
            <v>62.32</v>
          </cell>
          <cell r="S107">
            <v>64.599999999999994</v>
          </cell>
          <cell r="T107">
            <v>67.44</v>
          </cell>
          <cell r="U107">
            <v>70.28</v>
          </cell>
          <cell r="V107">
            <v>73.12</v>
          </cell>
          <cell r="W107">
            <v>75.959999999999994</v>
          </cell>
          <cell r="X107">
            <v>78.8</v>
          </cell>
          <cell r="Y107">
            <v>82.04</v>
          </cell>
          <cell r="Z107">
            <v>85.28</v>
          </cell>
          <cell r="AA107">
            <v>88.52</v>
          </cell>
          <cell r="AB107">
            <v>91.76</v>
          </cell>
          <cell r="AC107">
            <v>95</v>
          </cell>
          <cell r="AD107">
            <v>98.8</v>
          </cell>
          <cell r="AE107">
            <v>102.6</v>
          </cell>
          <cell r="AF107">
            <v>106.4</v>
          </cell>
          <cell r="AG107">
            <v>110.2</v>
          </cell>
          <cell r="AH107">
            <v>114</v>
          </cell>
        </row>
        <row r="108">
          <cell r="C108">
            <v>6024</v>
          </cell>
          <cell r="D108">
            <v>38</v>
          </cell>
          <cell r="E108">
            <v>39.520000000000003</v>
          </cell>
          <cell r="F108">
            <v>41.04</v>
          </cell>
          <cell r="G108">
            <v>42.56</v>
          </cell>
          <cell r="H108">
            <v>44.08</v>
          </cell>
          <cell r="I108">
            <v>45.6</v>
          </cell>
          <cell r="J108">
            <v>47.32</v>
          </cell>
          <cell r="K108">
            <v>49.04</v>
          </cell>
          <cell r="L108">
            <v>50.76</v>
          </cell>
          <cell r="M108">
            <v>52.48</v>
          </cell>
          <cell r="N108">
            <v>54.2</v>
          </cell>
          <cell r="O108">
            <v>56.64</v>
          </cell>
          <cell r="P108">
            <v>59.08</v>
          </cell>
          <cell r="Q108">
            <v>61.52</v>
          </cell>
          <cell r="R108">
            <v>63.96</v>
          </cell>
          <cell r="S108">
            <v>66.400000000000006</v>
          </cell>
          <cell r="T108">
            <v>69.08</v>
          </cell>
          <cell r="U108">
            <v>71.760000000000005</v>
          </cell>
          <cell r="V108">
            <v>74.44</v>
          </cell>
          <cell r="W108">
            <v>77.12</v>
          </cell>
          <cell r="X108">
            <v>79.8</v>
          </cell>
          <cell r="Y108">
            <v>83.24</v>
          </cell>
          <cell r="Z108">
            <v>86.68</v>
          </cell>
          <cell r="AA108">
            <v>90.12</v>
          </cell>
          <cell r="AB108">
            <v>93.56</v>
          </cell>
          <cell r="AC108">
            <v>97</v>
          </cell>
          <cell r="AD108">
            <v>100.96</v>
          </cell>
          <cell r="AE108">
            <v>104.92</v>
          </cell>
          <cell r="AF108">
            <v>108.88</v>
          </cell>
          <cell r="AG108">
            <v>112.84</v>
          </cell>
          <cell r="AH108">
            <v>116.8</v>
          </cell>
        </row>
        <row r="109">
          <cell r="C109">
            <v>6026</v>
          </cell>
          <cell r="D109">
            <v>39</v>
          </cell>
          <cell r="E109">
            <v>40.520000000000003</v>
          </cell>
          <cell r="F109">
            <v>42.04</v>
          </cell>
          <cell r="G109">
            <v>43.56</v>
          </cell>
          <cell r="H109">
            <v>45.08</v>
          </cell>
          <cell r="I109">
            <v>46.6</v>
          </cell>
          <cell r="J109">
            <v>48.32</v>
          </cell>
          <cell r="K109">
            <v>50.04</v>
          </cell>
          <cell r="L109">
            <v>51.76</v>
          </cell>
          <cell r="M109">
            <v>53.48</v>
          </cell>
          <cell r="N109">
            <v>55.2</v>
          </cell>
          <cell r="O109">
            <v>57.64</v>
          </cell>
          <cell r="P109">
            <v>60.08</v>
          </cell>
          <cell r="Q109">
            <v>62.52</v>
          </cell>
          <cell r="R109">
            <v>64.959999999999994</v>
          </cell>
          <cell r="S109">
            <v>67.400000000000006</v>
          </cell>
          <cell r="T109">
            <v>70.28</v>
          </cell>
          <cell r="U109">
            <v>73.16</v>
          </cell>
          <cell r="V109">
            <v>76.040000000000006</v>
          </cell>
          <cell r="W109">
            <v>78.92</v>
          </cell>
          <cell r="X109">
            <v>81.8</v>
          </cell>
          <cell r="Y109">
            <v>85.2</v>
          </cell>
          <cell r="Z109">
            <v>88.6</v>
          </cell>
          <cell r="AA109">
            <v>92</v>
          </cell>
          <cell r="AB109">
            <v>95.4</v>
          </cell>
          <cell r="AC109">
            <v>98.8</v>
          </cell>
          <cell r="AD109">
            <v>102.8</v>
          </cell>
          <cell r="AE109">
            <v>106.8</v>
          </cell>
          <cell r="AF109">
            <v>110.8</v>
          </cell>
          <cell r="AG109">
            <v>114.8</v>
          </cell>
          <cell r="AH109">
            <v>118.8</v>
          </cell>
        </row>
        <row r="110">
          <cell r="C110">
            <v>6028</v>
          </cell>
          <cell r="D110">
            <v>39</v>
          </cell>
          <cell r="E110">
            <v>40.520000000000003</v>
          </cell>
          <cell r="F110">
            <v>42.04</v>
          </cell>
          <cell r="G110">
            <v>43.56</v>
          </cell>
          <cell r="H110">
            <v>45.08</v>
          </cell>
          <cell r="I110">
            <v>46.6</v>
          </cell>
          <cell r="J110">
            <v>48.52</v>
          </cell>
          <cell r="K110">
            <v>50.44</v>
          </cell>
          <cell r="L110">
            <v>52.36</v>
          </cell>
          <cell r="M110">
            <v>54.28</v>
          </cell>
          <cell r="N110">
            <v>56.2</v>
          </cell>
          <cell r="O110">
            <v>58.64</v>
          </cell>
          <cell r="P110">
            <v>61.08</v>
          </cell>
          <cell r="Q110">
            <v>63.52</v>
          </cell>
          <cell r="R110">
            <v>65.959999999999994</v>
          </cell>
          <cell r="S110">
            <v>68.400000000000006</v>
          </cell>
          <cell r="T110">
            <v>71.44</v>
          </cell>
          <cell r="U110">
            <v>74.48</v>
          </cell>
          <cell r="V110">
            <v>77.52</v>
          </cell>
          <cell r="W110">
            <v>80.56</v>
          </cell>
          <cell r="X110">
            <v>83.6</v>
          </cell>
          <cell r="Y110">
            <v>87.04</v>
          </cell>
          <cell r="Z110">
            <v>90.48</v>
          </cell>
          <cell r="AA110">
            <v>93.92</v>
          </cell>
          <cell r="AB110">
            <v>97.36</v>
          </cell>
          <cell r="AC110">
            <v>100.8</v>
          </cell>
          <cell r="AD110">
            <v>104.8</v>
          </cell>
          <cell r="AE110">
            <v>108.8</v>
          </cell>
          <cell r="AF110">
            <v>112.8</v>
          </cell>
          <cell r="AG110">
            <v>116.8</v>
          </cell>
          <cell r="AH110">
            <v>120.8</v>
          </cell>
        </row>
        <row r="111">
          <cell r="C111">
            <v>6030</v>
          </cell>
          <cell r="D111">
            <v>40</v>
          </cell>
          <cell r="E111">
            <v>41.52</v>
          </cell>
          <cell r="F111">
            <v>43.04</v>
          </cell>
          <cell r="G111">
            <v>44.56</v>
          </cell>
          <cell r="H111">
            <v>46.08</v>
          </cell>
          <cell r="I111">
            <v>47.6</v>
          </cell>
          <cell r="J111">
            <v>49.68</v>
          </cell>
          <cell r="K111">
            <v>51.76</v>
          </cell>
          <cell r="L111">
            <v>53.84</v>
          </cell>
          <cell r="M111">
            <v>55.92</v>
          </cell>
          <cell r="N111">
            <v>58</v>
          </cell>
          <cell r="O111">
            <v>60.44</v>
          </cell>
          <cell r="P111">
            <v>62.88</v>
          </cell>
          <cell r="Q111">
            <v>65.319999999999993</v>
          </cell>
          <cell r="R111">
            <v>67.760000000000005</v>
          </cell>
          <cell r="S111">
            <v>70.2</v>
          </cell>
          <cell r="T111">
            <v>73.08</v>
          </cell>
          <cell r="U111">
            <v>75.959999999999994</v>
          </cell>
          <cell r="V111">
            <v>78.84</v>
          </cell>
          <cell r="W111">
            <v>81.72</v>
          </cell>
          <cell r="X111">
            <v>84.6</v>
          </cell>
          <cell r="Y111">
            <v>88.2</v>
          </cell>
          <cell r="Z111">
            <v>91.8</v>
          </cell>
          <cell r="AA111">
            <v>95.4</v>
          </cell>
          <cell r="AB111">
            <v>99</v>
          </cell>
          <cell r="AC111">
            <v>102.6</v>
          </cell>
          <cell r="AD111">
            <v>106.76</v>
          </cell>
          <cell r="AE111">
            <v>110.92</v>
          </cell>
          <cell r="AF111">
            <v>115.08</v>
          </cell>
          <cell r="AG111">
            <v>119.24</v>
          </cell>
          <cell r="AH111">
            <v>123.4</v>
          </cell>
        </row>
        <row r="112">
          <cell r="C112">
            <v>7000</v>
          </cell>
          <cell r="D112">
            <v>28.8</v>
          </cell>
          <cell r="E112">
            <v>30.04</v>
          </cell>
          <cell r="F112">
            <v>31.28</v>
          </cell>
          <cell r="G112">
            <v>32.520000000000003</v>
          </cell>
          <cell r="H112">
            <v>33.76</v>
          </cell>
          <cell r="I112">
            <v>35</v>
          </cell>
          <cell r="J112">
            <v>36.32</v>
          </cell>
          <cell r="K112">
            <v>37.64</v>
          </cell>
          <cell r="L112">
            <v>38.96</v>
          </cell>
          <cell r="M112">
            <v>40.28</v>
          </cell>
          <cell r="N112">
            <v>41.6</v>
          </cell>
          <cell r="O112">
            <v>43.24</v>
          </cell>
          <cell r="P112">
            <v>44.88</v>
          </cell>
          <cell r="Q112">
            <v>46.52</v>
          </cell>
          <cell r="R112">
            <v>48.16</v>
          </cell>
          <cell r="S112">
            <v>49.8</v>
          </cell>
          <cell r="T112">
            <v>51.76</v>
          </cell>
          <cell r="U112">
            <v>53.72</v>
          </cell>
          <cell r="V112">
            <v>55.68</v>
          </cell>
          <cell r="W112">
            <v>57.64</v>
          </cell>
          <cell r="X112">
            <v>59.6</v>
          </cell>
          <cell r="Y112">
            <v>61.88</v>
          </cell>
          <cell r="Z112">
            <v>64.16</v>
          </cell>
          <cell r="AA112">
            <v>66.44</v>
          </cell>
          <cell r="AB112">
            <v>68.72</v>
          </cell>
          <cell r="AC112">
            <v>71</v>
          </cell>
          <cell r="AD112">
            <v>73.56</v>
          </cell>
          <cell r="AE112">
            <v>76.12</v>
          </cell>
          <cell r="AF112">
            <v>78.680000000000007</v>
          </cell>
          <cell r="AG112">
            <v>81.239999999999995</v>
          </cell>
          <cell r="AH112">
            <v>83.8</v>
          </cell>
        </row>
        <row r="113">
          <cell r="C113">
            <v>7004</v>
          </cell>
          <cell r="D113">
            <v>28.8</v>
          </cell>
          <cell r="E113">
            <v>30.04</v>
          </cell>
          <cell r="F113">
            <v>31.28</v>
          </cell>
          <cell r="G113">
            <v>32.520000000000003</v>
          </cell>
          <cell r="H113">
            <v>33.76</v>
          </cell>
          <cell r="I113">
            <v>35</v>
          </cell>
          <cell r="J113">
            <v>36.32</v>
          </cell>
          <cell r="K113">
            <v>37.64</v>
          </cell>
          <cell r="L113">
            <v>38.96</v>
          </cell>
          <cell r="M113">
            <v>40.28</v>
          </cell>
          <cell r="N113">
            <v>41.6</v>
          </cell>
          <cell r="O113">
            <v>43.24</v>
          </cell>
          <cell r="P113">
            <v>44.88</v>
          </cell>
          <cell r="Q113">
            <v>46.52</v>
          </cell>
          <cell r="R113">
            <v>48.16</v>
          </cell>
          <cell r="S113">
            <v>49.8</v>
          </cell>
          <cell r="T113">
            <v>51.76</v>
          </cell>
          <cell r="U113">
            <v>53.72</v>
          </cell>
          <cell r="V113">
            <v>55.68</v>
          </cell>
          <cell r="W113">
            <v>57.64</v>
          </cell>
          <cell r="X113">
            <v>59.6</v>
          </cell>
          <cell r="Y113">
            <v>61.88</v>
          </cell>
          <cell r="Z113">
            <v>64.16</v>
          </cell>
          <cell r="AA113">
            <v>66.44</v>
          </cell>
          <cell r="AB113">
            <v>68.72</v>
          </cell>
          <cell r="AC113">
            <v>71</v>
          </cell>
          <cell r="AD113">
            <v>73.56</v>
          </cell>
          <cell r="AE113">
            <v>76.12</v>
          </cell>
          <cell r="AF113">
            <v>78.680000000000007</v>
          </cell>
          <cell r="AG113">
            <v>81.239999999999995</v>
          </cell>
          <cell r="AH113">
            <v>83.8</v>
          </cell>
        </row>
        <row r="114">
          <cell r="C114">
            <v>7006</v>
          </cell>
          <cell r="D114">
            <v>29.8</v>
          </cell>
          <cell r="E114">
            <v>31.04</v>
          </cell>
          <cell r="F114">
            <v>32.28</v>
          </cell>
          <cell r="G114">
            <v>33.520000000000003</v>
          </cell>
          <cell r="H114">
            <v>34.76</v>
          </cell>
          <cell r="I114">
            <v>36</v>
          </cell>
          <cell r="J114">
            <v>37.44</v>
          </cell>
          <cell r="K114">
            <v>38.880000000000003</v>
          </cell>
          <cell r="L114">
            <v>40.32</v>
          </cell>
          <cell r="M114">
            <v>41.76</v>
          </cell>
          <cell r="N114">
            <v>43.2</v>
          </cell>
          <cell r="O114">
            <v>44.84</v>
          </cell>
          <cell r="P114">
            <v>46.48</v>
          </cell>
          <cell r="Q114">
            <v>48.12</v>
          </cell>
          <cell r="R114">
            <v>49.76</v>
          </cell>
          <cell r="S114">
            <v>51.4</v>
          </cell>
          <cell r="T114">
            <v>53.36</v>
          </cell>
          <cell r="U114">
            <v>55.32</v>
          </cell>
          <cell r="V114">
            <v>57.28</v>
          </cell>
          <cell r="W114">
            <v>59.24</v>
          </cell>
          <cell r="X114">
            <v>61.2</v>
          </cell>
          <cell r="Y114">
            <v>63.56</v>
          </cell>
          <cell r="Z114">
            <v>65.92</v>
          </cell>
          <cell r="AA114">
            <v>68.28</v>
          </cell>
          <cell r="AB114">
            <v>70.64</v>
          </cell>
          <cell r="AC114">
            <v>73</v>
          </cell>
          <cell r="AD114">
            <v>75.88</v>
          </cell>
          <cell r="AE114">
            <v>78.760000000000005</v>
          </cell>
          <cell r="AF114">
            <v>81.64</v>
          </cell>
          <cell r="AG114">
            <v>84.52</v>
          </cell>
          <cell r="AH114">
            <v>87.4</v>
          </cell>
        </row>
        <row r="115">
          <cell r="C115">
            <v>7008</v>
          </cell>
          <cell r="D115">
            <v>30.8</v>
          </cell>
          <cell r="E115">
            <v>32.04</v>
          </cell>
          <cell r="F115">
            <v>33.28</v>
          </cell>
          <cell r="G115">
            <v>34.520000000000003</v>
          </cell>
          <cell r="H115">
            <v>35.76</v>
          </cell>
          <cell r="I115">
            <v>37</v>
          </cell>
          <cell r="J115">
            <v>38.44</v>
          </cell>
          <cell r="K115">
            <v>39.880000000000003</v>
          </cell>
          <cell r="L115">
            <v>41.32</v>
          </cell>
          <cell r="M115">
            <v>42.76</v>
          </cell>
          <cell r="N115">
            <v>44.2</v>
          </cell>
          <cell r="O115">
            <v>45.84</v>
          </cell>
          <cell r="P115">
            <v>47.48</v>
          </cell>
          <cell r="Q115">
            <v>49.12</v>
          </cell>
          <cell r="R115">
            <v>50.76</v>
          </cell>
          <cell r="S115">
            <v>52.4</v>
          </cell>
          <cell r="T115">
            <v>54.56</v>
          </cell>
          <cell r="U115">
            <v>56.72</v>
          </cell>
          <cell r="V115">
            <v>58.88</v>
          </cell>
          <cell r="W115">
            <v>61.04</v>
          </cell>
          <cell r="X115">
            <v>63.2</v>
          </cell>
          <cell r="Y115">
            <v>65.680000000000007</v>
          </cell>
          <cell r="Z115">
            <v>68.16</v>
          </cell>
          <cell r="AA115">
            <v>70.64</v>
          </cell>
          <cell r="AB115">
            <v>73.12</v>
          </cell>
          <cell r="AC115">
            <v>75.599999999999994</v>
          </cell>
          <cell r="AD115">
            <v>78.48</v>
          </cell>
          <cell r="AE115">
            <v>81.36</v>
          </cell>
          <cell r="AF115">
            <v>84.24</v>
          </cell>
          <cell r="AG115">
            <v>87.12</v>
          </cell>
          <cell r="AH115">
            <v>90</v>
          </cell>
        </row>
        <row r="116">
          <cell r="C116">
            <v>7010</v>
          </cell>
          <cell r="D116">
            <v>31.4</v>
          </cell>
          <cell r="E116">
            <v>32.64</v>
          </cell>
          <cell r="F116">
            <v>33.880000000000003</v>
          </cell>
          <cell r="G116">
            <v>35.119999999999997</v>
          </cell>
          <cell r="H116">
            <v>36.36</v>
          </cell>
          <cell r="I116">
            <v>37.6</v>
          </cell>
          <cell r="J116">
            <v>39.04</v>
          </cell>
          <cell r="K116">
            <v>40.479999999999997</v>
          </cell>
          <cell r="L116">
            <v>41.92</v>
          </cell>
          <cell r="M116">
            <v>43.36</v>
          </cell>
          <cell r="N116">
            <v>44.8</v>
          </cell>
          <cell r="O116">
            <v>46.64</v>
          </cell>
          <cell r="P116">
            <v>48.48</v>
          </cell>
          <cell r="Q116">
            <v>50.32</v>
          </cell>
          <cell r="R116">
            <v>52.16</v>
          </cell>
          <cell r="S116">
            <v>54</v>
          </cell>
          <cell r="T116">
            <v>56.16</v>
          </cell>
          <cell r="U116">
            <v>58.32</v>
          </cell>
          <cell r="V116">
            <v>60.48</v>
          </cell>
          <cell r="W116">
            <v>62.64</v>
          </cell>
          <cell r="X116">
            <v>64.8</v>
          </cell>
          <cell r="Y116">
            <v>67.48</v>
          </cell>
          <cell r="Z116">
            <v>70.16</v>
          </cell>
          <cell r="AA116">
            <v>72.84</v>
          </cell>
          <cell r="AB116">
            <v>75.52</v>
          </cell>
          <cell r="AC116">
            <v>78.2</v>
          </cell>
          <cell r="AD116">
            <v>81.28</v>
          </cell>
          <cell r="AE116">
            <v>84.36</v>
          </cell>
          <cell r="AF116">
            <v>87.44</v>
          </cell>
          <cell r="AG116">
            <v>90.52</v>
          </cell>
          <cell r="AH116">
            <v>93.6</v>
          </cell>
        </row>
        <row r="117">
          <cell r="C117">
            <v>7012</v>
          </cell>
          <cell r="D117">
            <v>32.4</v>
          </cell>
          <cell r="E117">
            <v>33.520000000000003</v>
          </cell>
          <cell r="F117">
            <v>34.64</v>
          </cell>
          <cell r="G117">
            <v>35.76</v>
          </cell>
          <cell r="H117">
            <v>36.880000000000003</v>
          </cell>
          <cell r="I117">
            <v>38</v>
          </cell>
          <cell r="J117">
            <v>39.56</v>
          </cell>
          <cell r="K117">
            <v>41.12</v>
          </cell>
          <cell r="L117">
            <v>42.68</v>
          </cell>
          <cell r="M117">
            <v>44.24</v>
          </cell>
          <cell r="N117">
            <v>45.8</v>
          </cell>
          <cell r="O117">
            <v>47.64</v>
          </cell>
          <cell r="P117">
            <v>49.48</v>
          </cell>
          <cell r="Q117">
            <v>51.32</v>
          </cell>
          <cell r="R117">
            <v>53.16</v>
          </cell>
          <cell r="S117">
            <v>55</v>
          </cell>
          <cell r="T117">
            <v>57.28</v>
          </cell>
          <cell r="U117">
            <v>59.56</v>
          </cell>
          <cell r="V117">
            <v>61.84</v>
          </cell>
          <cell r="W117">
            <v>64.12</v>
          </cell>
          <cell r="X117">
            <v>66.400000000000006</v>
          </cell>
          <cell r="Y117">
            <v>69.16</v>
          </cell>
          <cell r="Z117">
            <v>71.92</v>
          </cell>
          <cell r="AA117">
            <v>74.680000000000007</v>
          </cell>
          <cell r="AB117">
            <v>77.44</v>
          </cell>
          <cell r="AC117">
            <v>80.2</v>
          </cell>
          <cell r="AD117">
            <v>83.4</v>
          </cell>
          <cell r="AE117">
            <v>86.6</v>
          </cell>
          <cell r="AF117">
            <v>89.8</v>
          </cell>
          <cell r="AG117">
            <v>93</v>
          </cell>
          <cell r="AH117">
            <v>96.2</v>
          </cell>
        </row>
        <row r="118">
          <cell r="C118">
            <v>7014</v>
          </cell>
          <cell r="D118">
            <v>32.4</v>
          </cell>
          <cell r="E118">
            <v>33.72</v>
          </cell>
          <cell r="F118">
            <v>35.04</v>
          </cell>
          <cell r="G118">
            <v>36.36</v>
          </cell>
          <cell r="H118">
            <v>37.68</v>
          </cell>
          <cell r="I118">
            <v>39</v>
          </cell>
          <cell r="J118">
            <v>40.56</v>
          </cell>
          <cell r="K118">
            <v>42.12</v>
          </cell>
          <cell r="L118">
            <v>43.68</v>
          </cell>
          <cell r="M118">
            <v>45.24</v>
          </cell>
          <cell r="N118">
            <v>46.8</v>
          </cell>
          <cell r="O118">
            <v>48.64</v>
          </cell>
          <cell r="P118">
            <v>50.48</v>
          </cell>
          <cell r="Q118">
            <v>52.32</v>
          </cell>
          <cell r="R118">
            <v>54.16</v>
          </cell>
          <cell r="S118">
            <v>56</v>
          </cell>
          <cell r="T118">
            <v>58.48</v>
          </cell>
          <cell r="U118">
            <v>60.96</v>
          </cell>
          <cell r="V118">
            <v>63.44</v>
          </cell>
          <cell r="W118">
            <v>65.92</v>
          </cell>
          <cell r="X118">
            <v>68.400000000000006</v>
          </cell>
          <cell r="Y118">
            <v>71.16</v>
          </cell>
          <cell r="Z118">
            <v>73.92</v>
          </cell>
          <cell r="AA118">
            <v>76.680000000000007</v>
          </cell>
          <cell r="AB118">
            <v>79.44</v>
          </cell>
          <cell r="AC118">
            <v>82.2</v>
          </cell>
          <cell r="AD118">
            <v>85.52</v>
          </cell>
          <cell r="AE118">
            <v>88.84</v>
          </cell>
          <cell r="AF118">
            <v>92.16</v>
          </cell>
          <cell r="AG118">
            <v>95.48</v>
          </cell>
          <cell r="AH118">
            <v>98.8</v>
          </cell>
        </row>
        <row r="119">
          <cell r="C119">
            <v>7016</v>
          </cell>
          <cell r="D119">
            <v>33.4</v>
          </cell>
          <cell r="E119">
            <v>34.64</v>
          </cell>
          <cell r="F119">
            <v>35.880000000000003</v>
          </cell>
          <cell r="G119">
            <v>37.119999999999997</v>
          </cell>
          <cell r="H119">
            <v>38.36</v>
          </cell>
          <cell r="I119">
            <v>39.6</v>
          </cell>
          <cell r="J119">
            <v>41.24</v>
          </cell>
          <cell r="K119">
            <v>42.88</v>
          </cell>
          <cell r="L119">
            <v>44.52</v>
          </cell>
          <cell r="M119">
            <v>46.16</v>
          </cell>
          <cell r="N119">
            <v>47.8</v>
          </cell>
          <cell r="O119">
            <v>49.76</v>
          </cell>
          <cell r="P119">
            <v>51.72</v>
          </cell>
          <cell r="Q119">
            <v>53.68</v>
          </cell>
          <cell r="R119">
            <v>55.64</v>
          </cell>
          <cell r="S119">
            <v>57.6</v>
          </cell>
          <cell r="T119">
            <v>59.96</v>
          </cell>
          <cell r="U119">
            <v>62.32</v>
          </cell>
          <cell r="V119">
            <v>64.680000000000007</v>
          </cell>
          <cell r="W119">
            <v>67.040000000000006</v>
          </cell>
          <cell r="X119">
            <v>69.400000000000006</v>
          </cell>
          <cell r="Y119">
            <v>72.400000000000006</v>
          </cell>
          <cell r="Z119">
            <v>75.400000000000006</v>
          </cell>
          <cell r="AA119">
            <v>78.400000000000006</v>
          </cell>
          <cell r="AB119">
            <v>81.400000000000006</v>
          </cell>
          <cell r="AC119">
            <v>84.4</v>
          </cell>
          <cell r="AD119">
            <v>87.68</v>
          </cell>
          <cell r="AE119">
            <v>90.96</v>
          </cell>
          <cell r="AF119">
            <v>94.24</v>
          </cell>
          <cell r="AG119">
            <v>97.52</v>
          </cell>
          <cell r="AH119">
            <v>100.8</v>
          </cell>
        </row>
        <row r="120">
          <cell r="C120">
            <v>7018</v>
          </cell>
          <cell r="D120">
            <v>34.4</v>
          </cell>
          <cell r="E120">
            <v>35.64</v>
          </cell>
          <cell r="F120">
            <v>36.880000000000003</v>
          </cell>
          <cell r="G120">
            <v>38.119999999999997</v>
          </cell>
          <cell r="H120">
            <v>39.36</v>
          </cell>
          <cell r="I120">
            <v>40.6</v>
          </cell>
          <cell r="J120">
            <v>42.24</v>
          </cell>
          <cell r="K120">
            <v>43.88</v>
          </cell>
          <cell r="L120">
            <v>45.52</v>
          </cell>
          <cell r="M120">
            <v>47.16</v>
          </cell>
          <cell r="N120">
            <v>48.8</v>
          </cell>
          <cell r="O120">
            <v>50.76</v>
          </cell>
          <cell r="P120">
            <v>52.72</v>
          </cell>
          <cell r="Q120">
            <v>54.68</v>
          </cell>
          <cell r="R120">
            <v>56.64</v>
          </cell>
          <cell r="S120">
            <v>58.6</v>
          </cell>
          <cell r="T120">
            <v>61.16</v>
          </cell>
          <cell r="U120">
            <v>63.72</v>
          </cell>
          <cell r="V120">
            <v>66.28</v>
          </cell>
          <cell r="W120">
            <v>68.84</v>
          </cell>
          <cell r="X120">
            <v>71.400000000000006</v>
          </cell>
          <cell r="Y120">
            <v>74.400000000000006</v>
          </cell>
          <cell r="Z120">
            <v>77.400000000000006</v>
          </cell>
          <cell r="AA120">
            <v>80.400000000000006</v>
          </cell>
          <cell r="AB120">
            <v>83.4</v>
          </cell>
          <cell r="AC120">
            <v>86.4</v>
          </cell>
          <cell r="AD120">
            <v>89.8</v>
          </cell>
          <cell r="AE120">
            <v>93.2</v>
          </cell>
          <cell r="AF120">
            <v>96.6</v>
          </cell>
          <cell r="AG120">
            <v>100</v>
          </cell>
          <cell r="AH120">
            <v>103.4</v>
          </cell>
        </row>
        <row r="121">
          <cell r="C121">
            <v>7020</v>
          </cell>
          <cell r="D121">
            <v>35</v>
          </cell>
          <cell r="E121">
            <v>36.32</v>
          </cell>
          <cell r="F121">
            <v>37.64</v>
          </cell>
          <cell r="G121">
            <v>38.96</v>
          </cell>
          <cell r="H121">
            <v>40.28</v>
          </cell>
          <cell r="I121">
            <v>41.6</v>
          </cell>
          <cell r="J121">
            <v>43.16</v>
          </cell>
          <cell r="K121">
            <v>44.72</v>
          </cell>
          <cell r="L121">
            <v>46.28</v>
          </cell>
          <cell r="M121">
            <v>47.84</v>
          </cell>
          <cell r="N121">
            <v>49.4</v>
          </cell>
          <cell r="O121">
            <v>51.56</v>
          </cell>
          <cell r="P121">
            <v>53.72</v>
          </cell>
          <cell r="Q121">
            <v>55.88</v>
          </cell>
          <cell r="R121">
            <v>58.04</v>
          </cell>
          <cell r="S121">
            <v>60.2</v>
          </cell>
          <cell r="T121">
            <v>62.76</v>
          </cell>
          <cell r="U121">
            <v>65.319999999999993</v>
          </cell>
          <cell r="V121">
            <v>67.88</v>
          </cell>
          <cell r="W121">
            <v>70.44</v>
          </cell>
          <cell r="X121">
            <v>73</v>
          </cell>
          <cell r="Y121">
            <v>76.08</v>
          </cell>
          <cell r="Z121">
            <v>79.16</v>
          </cell>
          <cell r="AA121">
            <v>82.24</v>
          </cell>
          <cell r="AB121">
            <v>85.32</v>
          </cell>
          <cell r="AC121">
            <v>88.4</v>
          </cell>
          <cell r="AD121">
            <v>91.92</v>
          </cell>
          <cell r="AE121">
            <v>95.44</v>
          </cell>
          <cell r="AF121">
            <v>98.96</v>
          </cell>
          <cell r="AG121">
            <v>102.48</v>
          </cell>
          <cell r="AH121">
            <v>106</v>
          </cell>
        </row>
        <row r="122">
          <cell r="C122">
            <v>7022</v>
          </cell>
          <cell r="D122">
            <v>35.4</v>
          </cell>
          <cell r="E122">
            <v>36.76</v>
          </cell>
          <cell r="F122">
            <v>38.119999999999997</v>
          </cell>
          <cell r="G122">
            <v>39.479999999999997</v>
          </cell>
          <cell r="H122">
            <v>40.840000000000003</v>
          </cell>
          <cell r="I122">
            <v>42.2</v>
          </cell>
          <cell r="J122">
            <v>43.84</v>
          </cell>
          <cell r="K122">
            <v>45.48</v>
          </cell>
          <cell r="L122">
            <v>47.12</v>
          </cell>
          <cell r="M122">
            <v>48.76</v>
          </cell>
          <cell r="N122">
            <v>50.4</v>
          </cell>
          <cell r="O122">
            <v>52.56</v>
          </cell>
          <cell r="P122">
            <v>54.72</v>
          </cell>
          <cell r="Q122">
            <v>56.88</v>
          </cell>
          <cell r="R122">
            <v>59.04</v>
          </cell>
          <cell r="S122">
            <v>61.2</v>
          </cell>
          <cell r="T122">
            <v>63.88</v>
          </cell>
          <cell r="U122">
            <v>66.56</v>
          </cell>
          <cell r="V122">
            <v>69.239999999999995</v>
          </cell>
          <cell r="W122">
            <v>71.92</v>
          </cell>
          <cell r="X122">
            <v>74.599999999999994</v>
          </cell>
          <cell r="Y122">
            <v>77.680000000000007</v>
          </cell>
          <cell r="Z122">
            <v>80.760000000000005</v>
          </cell>
          <cell r="AA122">
            <v>83.84</v>
          </cell>
          <cell r="AB122">
            <v>86.92</v>
          </cell>
          <cell r="AC122">
            <v>90</v>
          </cell>
          <cell r="AD122">
            <v>93.6</v>
          </cell>
          <cell r="AE122">
            <v>97.2</v>
          </cell>
          <cell r="AF122">
            <v>100.8</v>
          </cell>
          <cell r="AG122">
            <v>104.4</v>
          </cell>
          <cell r="AH122">
            <v>108</v>
          </cell>
        </row>
        <row r="123">
          <cell r="C123">
            <v>7024</v>
          </cell>
          <cell r="D123">
            <v>36</v>
          </cell>
          <cell r="E123">
            <v>37.44</v>
          </cell>
          <cell r="F123">
            <v>38.880000000000003</v>
          </cell>
          <cell r="G123">
            <v>40.32</v>
          </cell>
          <cell r="H123">
            <v>41.76</v>
          </cell>
          <cell r="I123">
            <v>43.2</v>
          </cell>
          <cell r="J123">
            <v>44.84</v>
          </cell>
          <cell r="K123">
            <v>46.48</v>
          </cell>
          <cell r="L123">
            <v>48.12</v>
          </cell>
          <cell r="M123">
            <v>49.76</v>
          </cell>
          <cell r="N123">
            <v>51.4</v>
          </cell>
          <cell r="O123">
            <v>53.68</v>
          </cell>
          <cell r="P123">
            <v>55.96</v>
          </cell>
          <cell r="Q123">
            <v>58.24</v>
          </cell>
          <cell r="R123">
            <v>60.52</v>
          </cell>
          <cell r="S123">
            <v>62.8</v>
          </cell>
          <cell r="T123">
            <v>65.36</v>
          </cell>
          <cell r="U123">
            <v>67.92</v>
          </cell>
          <cell r="V123">
            <v>70.48</v>
          </cell>
          <cell r="W123">
            <v>73.040000000000006</v>
          </cell>
          <cell r="X123">
            <v>75.599999999999994</v>
          </cell>
          <cell r="Y123">
            <v>78.88</v>
          </cell>
          <cell r="Z123">
            <v>82.16</v>
          </cell>
          <cell r="AA123">
            <v>85.44</v>
          </cell>
          <cell r="AB123">
            <v>88.72</v>
          </cell>
          <cell r="AC123">
            <v>92</v>
          </cell>
          <cell r="AD123">
            <v>95.72</v>
          </cell>
          <cell r="AE123">
            <v>99.44</v>
          </cell>
          <cell r="AF123">
            <v>103.16</v>
          </cell>
          <cell r="AG123">
            <v>106.88</v>
          </cell>
          <cell r="AH123">
            <v>110.6</v>
          </cell>
        </row>
        <row r="124">
          <cell r="C124">
            <v>7026</v>
          </cell>
          <cell r="D124">
            <v>37</v>
          </cell>
          <cell r="E124">
            <v>38.44</v>
          </cell>
          <cell r="F124">
            <v>39.880000000000003</v>
          </cell>
          <cell r="G124">
            <v>41.32</v>
          </cell>
          <cell r="H124">
            <v>42.76</v>
          </cell>
          <cell r="I124">
            <v>44.2</v>
          </cell>
          <cell r="J124">
            <v>45.84</v>
          </cell>
          <cell r="K124">
            <v>47.48</v>
          </cell>
          <cell r="L124">
            <v>49.12</v>
          </cell>
          <cell r="M124">
            <v>50.76</v>
          </cell>
          <cell r="N124">
            <v>52.4</v>
          </cell>
          <cell r="O124">
            <v>54.68</v>
          </cell>
          <cell r="P124">
            <v>56.96</v>
          </cell>
          <cell r="Q124">
            <v>59.24</v>
          </cell>
          <cell r="R124">
            <v>61.52</v>
          </cell>
          <cell r="S124">
            <v>63.8</v>
          </cell>
          <cell r="T124">
            <v>66.56</v>
          </cell>
          <cell r="U124">
            <v>69.319999999999993</v>
          </cell>
          <cell r="V124">
            <v>72.08</v>
          </cell>
          <cell r="W124">
            <v>74.84</v>
          </cell>
          <cell r="X124">
            <v>77.599999999999994</v>
          </cell>
          <cell r="Y124">
            <v>80.8</v>
          </cell>
          <cell r="Z124">
            <v>84</v>
          </cell>
          <cell r="AA124">
            <v>87.2</v>
          </cell>
          <cell r="AB124">
            <v>90.4</v>
          </cell>
          <cell r="AC124">
            <v>93.6</v>
          </cell>
          <cell r="AD124">
            <v>97.4</v>
          </cell>
          <cell r="AE124">
            <v>101.2</v>
          </cell>
          <cell r="AF124">
            <v>105</v>
          </cell>
          <cell r="AG124">
            <v>108.8</v>
          </cell>
          <cell r="AH124">
            <v>112.6</v>
          </cell>
        </row>
        <row r="125">
          <cell r="C125">
            <v>7028</v>
          </cell>
          <cell r="D125">
            <v>37</v>
          </cell>
          <cell r="E125">
            <v>38.44</v>
          </cell>
          <cell r="F125">
            <v>39.880000000000003</v>
          </cell>
          <cell r="G125">
            <v>41.32</v>
          </cell>
          <cell r="H125">
            <v>42.76</v>
          </cell>
          <cell r="I125">
            <v>44.2</v>
          </cell>
          <cell r="J125">
            <v>46.04</v>
          </cell>
          <cell r="K125">
            <v>47.88</v>
          </cell>
          <cell r="L125">
            <v>49.72</v>
          </cell>
          <cell r="M125">
            <v>51.56</v>
          </cell>
          <cell r="N125">
            <v>53.4</v>
          </cell>
          <cell r="O125">
            <v>55.68</v>
          </cell>
          <cell r="P125">
            <v>57.96</v>
          </cell>
          <cell r="Q125">
            <v>60.24</v>
          </cell>
          <cell r="R125">
            <v>62.52</v>
          </cell>
          <cell r="S125">
            <v>64.8</v>
          </cell>
          <cell r="T125">
            <v>67.680000000000007</v>
          </cell>
          <cell r="U125">
            <v>70.56</v>
          </cell>
          <cell r="V125">
            <v>73.44</v>
          </cell>
          <cell r="W125">
            <v>76.319999999999993</v>
          </cell>
          <cell r="X125">
            <v>79.2</v>
          </cell>
          <cell r="Y125">
            <v>82.48</v>
          </cell>
          <cell r="Z125">
            <v>85.76</v>
          </cell>
          <cell r="AA125">
            <v>89.04</v>
          </cell>
          <cell r="AB125">
            <v>92.32</v>
          </cell>
          <cell r="AC125">
            <v>95.6</v>
          </cell>
          <cell r="AD125">
            <v>99.4</v>
          </cell>
          <cell r="AE125">
            <v>103.2</v>
          </cell>
          <cell r="AF125">
            <v>107</v>
          </cell>
          <cell r="AG125">
            <v>110.8</v>
          </cell>
          <cell r="AH125">
            <v>114.6</v>
          </cell>
        </row>
        <row r="126">
          <cell r="C126">
            <v>7030</v>
          </cell>
          <cell r="D126">
            <v>38</v>
          </cell>
          <cell r="E126">
            <v>39.44</v>
          </cell>
          <cell r="F126">
            <v>40.880000000000003</v>
          </cell>
          <cell r="G126">
            <v>42.32</v>
          </cell>
          <cell r="H126">
            <v>43.76</v>
          </cell>
          <cell r="I126">
            <v>45.2</v>
          </cell>
          <cell r="J126">
            <v>47.16</v>
          </cell>
          <cell r="K126">
            <v>49.12</v>
          </cell>
          <cell r="L126">
            <v>51.08</v>
          </cell>
          <cell r="M126">
            <v>53.04</v>
          </cell>
          <cell r="N126">
            <v>55</v>
          </cell>
          <cell r="O126">
            <v>57.28</v>
          </cell>
          <cell r="P126">
            <v>59.56</v>
          </cell>
          <cell r="Q126">
            <v>61.84</v>
          </cell>
          <cell r="R126">
            <v>64.12</v>
          </cell>
          <cell r="S126">
            <v>66.400000000000006</v>
          </cell>
          <cell r="T126">
            <v>69.16</v>
          </cell>
          <cell r="U126">
            <v>71.92</v>
          </cell>
          <cell r="V126">
            <v>74.680000000000007</v>
          </cell>
          <cell r="W126">
            <v>77.44</v>
          </cell>
          <cell r="X126">
            <v>80.2</v>
          </cell>
          <cell r="Y126">
            <v>83.6</v>
          </cell>
          <cell r="Z126">
            <v>87</v>
          </cell>
          <cell r="AA126">
            <v>90.4</v>
          </cell>
          <cell r="AB126">
            <v>93.8</v>
          </cell>
          <cell r="AC126">
            <v>97.2</v>
          </cell>
          <cell r="AD126">
            <v>101.12</v>
          </cell>
          <cell r="AE126">
            <v>105.04</v>
          </cell>
          <cell r="AF126">
            <v>108.96</v>
          </cell>
          <cell r="AG126">
            <v>112.88</v>
          </cell>
          <cell r="AH126">
            <v>116.8</v>
          </cell>
        </row>
        <row r="127">
          <cell r="C127">
            <v>8000</v>
          </cell>
          <cell r="D127">
            <v>27.2</v>
          </cell>
          <cell r="E127">
            <v>28.36</v>
          </cell>
          <cell r="F127">
            <v>29.52</v>
          </cell>
          <cell r="G127">
            <v>30.68</v>
          </cell>
          <cell r="H127">
            <v>31.84</v>
          </cell>
          <cell r="I127">
            <v>33</v>
          </cell>
          <cell r="J127">
            <v>34.28</v>
          </cell>
          <cell r="K127">
            <v>35.56</v>
          </cell>
          <cell r="L127">
            <v>36.840000000000003</v>
          </cell>
          <cell r="M127">
            <v>38.119999999999997</v>
          </cell>
          <cell r="N127">
            <v>39.4</v>
          </cell>
          <cell r="O127">
            <v>40.96</v>
          </cell>
          <cell r="P127">
            <v>42.52</v>
          </cell>
          <cell r="Q127">
            <v>44.08</v>
          </cell>
          <cell r="R127">
            <v>45.64</v>
          </cell>
          <cell r="S127">
            <v>47.2</v>
          </cell>
          <cell r="T127">
            <v>49.04</v>
          </cell>
          <cell r="U127">
            <v>50.88</v>
          </cell>
          <cell r="V127">
            <v>52.72</v>
          </cell>
          <cell r="W127">
            <v>54.56</v>
          </cell>
          <cell r="X127">
            <v>56.4</v>
          </cell>
          <cell r="Y127">
            <v>58.52</v>
          </cell>
          <cell r="Z127">
            <v>60.64</v>
          </cell>
          <cell r="AA127">
            <v>62.76</v>
          </cell>
          <cell r="AB127">
            <v>64.88</v>
          </cell>
          <cell r="AC127">
            <v>67</v>
          </cell>
          <cell r="AD127">
            <v>69.44</v>
          </cell>
          <cell r="AE127">
            <v>71.88</v>
          </cell>
          <cell r="AF127">
            <v>74.319999999999993</v>
          </cell>
          <cell r="AG127">
            <v>76.760000000000005</v>
          </cell>
          <cell r="AH127">
            <v>79.2</v>
          </cell>
        </row>
        <row r="128">
          <cell r="C128">
            <v>8004</v>
          </cell>
          <cell r="D128">
            <v>27.2</v>
          </cell>
          <cell r="E128">
            <v>28.36</v>
          </cell>
          <cell r="F128">
            <v>29.52</v>
          </cell>
          <cell r="G128">
            <v>30.68</v>
          </cell>
          <cell r="H128">
            <v>31.84</v>
          </cell>
          <cell r="I128">
            <v>33</v>
          </cell>
          <cell r="J128">
            <v>34.28</v>
          </cell>
          <cell r="K128">
            <v>35.56</v>
          </cell>
          <cell r="L128">
            <v>36.840000000000003</v>
          </cell>
          <cell r="M128">
            <v>38.119999999999997</v>
          </cell>
          <cell r="N128">
            <v>39.4</v>
          </cell>
          <cell r="O128">
            <v>40.96</v>
          </cell>
          <cell r="P128">
            <v>42.52</v>
          </cell>
          <cell r="Q128">
            <v>44.08</v>
          </cell>
          <cell r="R128">
            <v>45.64</v>
          </cell>
          <cell r="S128">
            <v>47.2</v>
          </cell>
          <cell r="T128">
            <v>49.04</v>
          </cell>
          <cell r="U128">
            <v>50.88</v>
          </cell>
          <cell r="V128">
            <v>52.72</v>
          </cell>
          <cell r="W128">
            <v>54.56</v>
          </cell>
          <cell r="X128">
            <v>56.4</v>
          </cell>
          <cell r="Y128">
            <v>58.52</v>
          </cell>
          <cell r="Z128">
            <v>60.64</v>
          </cell>
          <cell r="AA128">
            <v>62.76</v>
          </cell>
          <cell r="AB128">
            <v>64.88</v>
          </cell>
          <cell r="AC128">
            <v>67</v>
          </cell>
          <cell r="AD128">
            <v>69.44</v>
          </cell>
          <cell r="AE128">
            <v>71.88</v>
          </cell>
          <cell r="AF128">
            <v>74.319999999999993</v>
          </cell>
          <cell r="AG128">
            <v>76.760000000000005</v>
          </cell>
          <cell r="AH128">
            <v>79.2</v>
          </cell>
        </row>
        <row r="129">
          <cell r="C129">
            <v>8006</v>
          </cell>
          <cell r="D129">
            <v>28.2</v>
          </cell>
          <cell r="E129">
            <v>29.36</v>
          </cell>
          <cell r="F129">
            <v>30.52</v>
          </cell>
          <cell r="G129">
            <v>31.68</v>
          </cell>
          <cell r="H129">
            <v>32.840000000000003</v>
          </cell>
          <cell r="I129">
            <v>34</v>
          </cell>
          <cell r="J129">
            <v>35.36</v>
          </cell>
          <cell r="K129">
            <v>36.72</v>
          </cell>
          <cell r="L129">
            <v>38.08</v>
          </cell>
          <cell r="M129">
            <v>39.44</v>
          </cell>
          <cell r="N129">
            <v>40.799999999999997</v>
          </cell>
          <cell r="O129">
            <v>42.36</v>
          </cell>
          <cell r="P129">
            <v>43.92</v>
          </cell>
          <cell r="Q129">
            <v>45.48</v>
          </cell>
          <cell r="R129">
            <v>47.04</v>
          </cell>
          <cell r="S129">
            <v>48.6</v>
          </cell>
          <cell r="T129">
            <v>50.44</v>
          </cell>
          <cell r="U129">
            <v>52.28</v>
          </cell>
          <cell r="V129">
            <v>54.12</v>
          </cell>
          <cell r="W129">
            <v>55.96</v>
          </cell>
          <cell r="X129">
            <v>57.8</v>
          </cell>
          <cell r="Y129">
            <v>60.04</v>
          </cell>
          <cell r="Z129">
            <v>62.28</v>
          </cell>
          <cell r="AA129">
            <v>64.52</v>
          </cell>
          <cell r="AB129">
            <v>66.760000000000005</v>
          </cell>
          <cell r="AC129">
            <v>69</v>
          </cell>
          <cell r="AD129">
            <v>71.72</v>
          </cell>
          <cell r="AE129">
            <v>74.44</v>
          </cell>
          <cell r="AF129">
            <v>77.16</v>
          </cell>
          <cell r="AG129">
            <v>79.88</v>
          </cell>
          <cell r="AH129">
            <v>82.6</v>
          </cell>
        </row>
        <row r="130">
          <cell r="C130">
            <v>8008</v>
          </cell>
          <cell r="D130">
            <v>29.2</v>
          </cell>
          <cell r="E130">
            <v>30.36</v>
          </cell>
          <cell r="F130">
            <v>31.52</v>
          </cell>
          <cell r="G130">
            <v>32.68</v>
          </cell>
          <cell r="H130">
            <v>33.840000000000003</v>
          </cell>
          <cell r="I130">
            <v>35</v>
          </cell>
          <cell r="J130">
            <v>36.36</v>
          </cell>
          <cell r="K130">
            <v>37.72</v>
          </cell>
          <cell r="L130">
            <v>39.08</v>
          </cell>
          <cell r="M130">
            <v>40.44</v>
          </cell>
          <cell r="N130">
            <v>41.8</v>
          </cell>
          <cell r="O130">
            <v>43.36</v>
          </cell>
          <cell r="P130">
            <v>44.92</v>
          </cell>
          <cell r="Q130">
            <v>46.48</v>
          </cell>
          <cell r="R130">
            <v>48.04</v>
          </cell>
          <cell r="S130">
            <v>49.6</v>
          </cell>
          <cell r="T130">
            <v>51.64</v>
          </cell>
          <cell r="U130">
            <v>53.68</v>
          </cell>
          <cell r="V130">
            <v>55.72</v>
          </cell>
          <cell r="W130">
            <v>57.76</v>
          </cell>
          <cell r="X130">
            <v>59.8</v>
          </cell>
          <cell r="Y130">
            <v>62.12</v>
          </cell>
          <cell r="Z130">
            <v>64.44</v>
          </cell>
          <cell r="AA130">
            <v>66.760000000000005</v>
          </cell>
          <cell r="AB130">
            <v>69.08</v>
          </cell>
          <cell r="AC130">
            <v>71.400000000000006</v>
          </cell>
          <cell r="AD130">
            <v>74.12</v>
          </cell>
          <cell r="AE130">
            <v>76.84</v>
          </cell>
          <cell r="AF130">
            <v>79.56</v>
          </cell>
          <cell r="AG130">
            <v>82.28</v>
          </cell>
          <cell r="AH130">
            <v>85</v>
          </cell>
        </row>
        <row r="131">
          <cell r="C131">
            <v>8010</v>
          </cell>
          <cell r="D131">
            <v>29.6</v>
          </cell>
          <cell r="E131">
            <v>30.76</v>
          </cell>
          <cell r="F131">
            <v>31.92</v>
          </cell>
          <cell r="G131">
            <v>33.08</v>
          </cell>
          <cell r="H131">
            <v>34.24</v>
          </cell>
          <cell r="I131">
            <v>35.4</v>
          </cell>
          <cell r="J131">
            <v>36.76</v>
          </cell>
          <cell r="K131">
            <v>38.119999999999997</v>
          </cell>
          <cell r="L131">
            <v>39.479999999999997</v>
          </cell>
          <cell r="M131">
            <v>40.840000000000003</v>
          </cell>
          <cell r="N131">
            <v>42.2</v>
          </cell>
          <cell r="O131">
            <v>43.96</v>
          </cell>
          <cell r="P131">
            <v>45.72</v>
          </cell>
          <cell r="Q131">
            <v>47.48</v>
          </cell>
          <cell r="R131">
            <v>49.24</v>
          </cell>
          <cell r="S131">
            <v>51</v>
          </cell>
          <cell r="T131">
            <v>53.04</v>
          </cell>
          <cell r="U131">
            <v>55.08</v>
          </cell>
          <cell r="V131">
            <v>57.12</v>
          </cell>
          <cell r="W131">
            <v>59.16</v>
          </cell>
          <cell r="X131">
            <v>61.2</v>
          </cell>
          <cell r="Y131">
            <v>63.72</v>
          </cell>
          <cell r="Z131">
            <v>66.239999999999995</v>
          </cell>
          <cell r="AA131">
            <v>68.760000000000005</v>
          </cell>
          <cell r="AB131">
            <v>71.28</v>
          </cell>
          <cell r="AC131">
            <v>73.8</v>
          </cell>
          <cell r="AD131">
            <v>76.72</v>
          </cell>
          <cell r="AE131">
            <v>79.64</v>
          </cell>
          <cell r="AF131">
            <v>82.56</v>
          </cell>
          <cell r="AG131">
            <v>85.48</v>
          </cell>
          <cell r="AH131">
            <v>88.4</v>
          </cell>
        </row>
        <row r="132">
          <cell r="C132">
            <v>8012</v>
          </cell>
          <cell r="D132">
            <v>30.6</v>
          </cell>
          <cell r="E132">
            <v>31.68</v>
          </cell>
          <cell r="F132">
            <v>32.76</v>
          </cell>
          <cell r="G132">
            <v>33.840000000000003</v>
          </cell>
          <cell r="H132">
            <v>34.92</v>
          </cell>
          <cell r="I132">
            <v>36</v>
          </cell>
          <cell r="J132">
            <v>37.44</v>
          </cell>
          <cell r="K132">
            <v>38.880000000000003</v>
          </cell>
          <cell r="L132">
            <v>40.32</v>
          </cell>
          <cell r="M132">
            <v>41.76</v>
          </cell>
          <cell r="N132">
            <v>43.2</v>
          </cell>
          <cell r="O132">
            <v>44.96</v>
          </cell>
          <cell r="P132">
            <v>46.72</v>
          </cell>
          <cell r="Q132">
            <v>48.48</v>
          </cell>
          <cell r="R132">
            <v>50.24</v>
          </cell>
          <cell r="S132">
            <v>52</v>
          </cell>
          <cell r="T132">
            <v>54.12</v>
          </cell>
          <cell r="U132">
            <v>56.24</v>
          </cell>
          <cell r="V132">
            <v>58.36</v>
          </cell>
          <cell r="W132">
            <v>60.48</v>
          </cell>
          <cell r="X132">
            <v>62.6</v>
          </cell>
          <cell r="Y132">
            <v>65.239999999999995</v>
          </cell>
          <cell r="Z132">
            <v>67.88</v>
          </cell>
          <cell r="AA132">
            <v>70.52</v>
          </cell>
          <cell r="AB132">
            <v>73.16</v>
          </cell>
          <cell r="AC132">
            <v>75.8</v>
          </cell>
          <cell r="AD132">
            <v>78.8</v>
          </cell>
          <cell r="AE132">
            <v>81.8</v>
          </cell>
          <cell r="AF132">
            <v>84.8</v>
          </cell>
          <cell r="AG132">
            <v>87.8</v>
          </cell>
          <cell r="AH132">
            <v>90.8</v>
          </cell>
        </row>
        <row r="133">
          <cell r="C133">
            <v>8014</v>
          </cell>
          <cell r="D133">
            <v>30.6</v>
          </cell>
          <cell r="E133">
            <v>31.88</v>
          </cell>
          <cell r="F133">
            <v>33.159999999999997</v>
          </cell>
          <cell r="G133">
            <v>34.44</v>
          </cell>
          <cell r="H133">
            <v>35.72</v>
          </cell>
          <cell r="I133">
            <v>37</v>
          </cell>
          <cell r="J133">
            <v>38.44</v>
          </cell>
          <cell r="K133">
            <v>39.880000000000003</v>
          </cell>
          <cell r="L133">
            <v>41.32</v>
          </cell>
          <cell r="M133">
            <v>42.76</v>
          </cell>
          <cell r="N133">
            <v>44.2</v>
          </cell>
          <cell r="O133">
            <v>45.96</v>
          </cell>
          <cell r="P133">
            <v>47.72</v>
          </cell>
          <cell r="Q133">
            <v>49.48</v>
          </cell>
          <cell r="R133">
            <v>51.24</v>
          </cell>
          <cell r="S133">
            <v>53</v>
          </cell>
          <cell r="T133">
            <v>55.32</v>
          </cell>
          <cell r="U133">
            <v>57.64</v>
          </cell>
          <cell r="V133">
            <v>59.96</v>
          </cell>
          <cell r="W133">
            <v>62.28</v>
          </cell>
          <cell r="X133">
            <v>64.599999999999994</v>
          </cell>
          <cell r="Y133">
            <v>67.239999999999995</v>
          </cell>
          <cell r="Z133">
            <v>69.88</v>
          </cell>
          <cell r="AA133">
            <v>72.52</v>
          </cell>
          <cell r="AB133">
            <v>75.16</v>
          </cell>
          <cell r="AC133">
            <v>77.8</v>
          </cell>
          <cell r="AD133">
            <v>80.88</v>
          </cell>
          <cell r="AE133">
            <v>83.96</v>
          </cell>
          <cell r="AF133">
            <v>87.04</v>
          </cell>
          <cell r="AG133">
            <v>90.12</v>
          </cell>
          <cell r="AH133">
            <v>93.2</v>
          </cell>
        </row>
        <row r="134">
          <cell r="C134">
            <v>8016</v>
          </cell>
          <cell r="D134">
            <v>31.6</v>
          </cell>
          <cell r="E134">
            <v>32.76</v>
          </cell>
          <cell r="F134">
            <v>33.92</v>
          </cell>
          <cell r="G134">
            <v>35.08</v>
          </cell>
          <cell r="H134">
            <v>36.24</v>
          </cell>
          <cell r="I134">
            <v>37.4</v>
          </cell>
          <cell r="J134">
            <v>38.96</v>
          </cell>
          <cell r="K134">
            <v>40.520000000000003</v>
          </cell>
          <cell r="L134">
            <v>42.08</v>
          </cell>
          <cell r="M134">
            <v>43.64</v>
          </cell>
          <cell r="N134">
            <v>45.2</v>
          </cell>
          <cell r="O134">
            <v>47.04</v>
          </cell>
          <cell r="P134">
            <v>48.88</v>
          </cell>
          <cell r="Q134">
            <v>50.72</v>
          </cell>
          <cell r="R134">
            <v>52.56</v>
          </cell>
          <cell r="S134">
            <v>54.4</v>
          </cell>
          <cell r="T134">
            <v>56.64</v>
          </cell>
          <cell r="U134">
            <v>58.88</v>
          </cell>
          <cell r="V134">
            <v>61.12</v>
          </cell>
          <cell r="W134">
            <v>63.36</v>
          </cell>
          <cell r="X134">
            <v>65.599999999999994</v>
          </cell>
          <cell r="Y134">
            <v>68.400000000000006</v>
          </cell>
          <cell r="Z134">
            <v>71.2</v>
          </cell>
          <cell r="AA134">
            <v>74</v>
          </cell>
          <cell r="AB134">
            <v>76.8</v>
          </cell>
          <cell r="AC134">
            <v>79.599999999999994</v>
          </cell>
          <cell r="AD134">
            <v>82.72</v>
          </cell>
          <cell r="AE134">
            <v>85.84</v>
          </cell>
          <cell r="AF134">
            <v>88.96</v>
          </cell>
          <cell r="AG134">
            <v>92.08</v>
          </cell>
          <cell r="AH134">
            <v>95.2</v>
          </cell>
        </row>
        <row r="135">
          <cell r="C135">
            <v>8018</v>
          </cell>
          <cell r="D135">
            <v>32.6</v>
          </cell>
          <cell r="E135">
            <v>33.76</v>
          </cell>
          <cell r="F135">
            <v>34.92</v>
          </cell>
          <cell r="G135">
            <v>36.08</v>
          </cell>
          <cell r="H135">
            <v>37.24</v>
          </cell>
          <cell r="I135">
            <v>38.4</v>
          </cell>
          <cell r="J135">
            <v>39.96</v>
          </cell>
          <cell r="K135">
            <v>41.52</v>
          </cell>
          <cell r="L135">
            <v>43.08</v>
          </cell>
          <cell r="M135">
            <v>44.64</v>
          </cell>
          <cell r="N135">
            <v>46.2</v>
          </cell>
          <cell r="O135">
            <v>48.04</v>
          </cell>
          <cell r="P135">
            <v>49.88</v>
          </cell>
          <cell r="Q135">
            <v>51.72</v>
          </cell>
          <cell r="R135">
            <v>53.56</v>
          </cell>
          <cell r="S135">
            <v>55.4</v>
          </cell>
          <cell r="T135">
            <v>57.84</v>
          </cell>
          <cell r="U135">
            <v>60.28</v>
          </cell>
          <cell r="V135">
            <v>62.72</v>
          </cell>
          <cell r="W135">
            <v>65.16</v>
          </cell>
          <cell r="X135">
            <v>67.599999999999994</v>
          </cell>
          <cell r="Y135">
            <v>70.400000000000006</v>
          </cell>
          <cell r="Z135">
            <v>73.2</v>
          </cell>
          <cell r="AA135">
            <v>76</v>
          </cell>
          <cell r="AB135">
            <v>78.8</v>
          </cell>
          <cell r="AC135">
            <v>81.599999999999994</v>
          </cell>
          <cell r="AD135">
            <v>84.8</v>
          </cell>
          <cell r="AE135">
            <v>88</v>
          </cell>
          <cell r="AF135">
            <v>91.2</v>
          </cell>
          <cell r="AG135">
            <v>94.4</v>
          </cell>
          <cell r="AH135">
            <v>97.6</v>
          </cell>
        </row>
        <row r="136">
          <cell r="C136">
            <v>8020</v>
          </cell>
          <cell r="D136">
            <v>33</v>
          </cell>
          <cell r="E136">
            <v>34.28</v>
          </cell>
          <cell r="F136">
            <v>35.56</v>
          </cell>
          <cell r="G136">
            <v>36.840000000000003</v>
          </cell>
          <cell r="H136">
            <v>38.119999999999997</v>
          </cell>
          <cell r="I136">
            <v>39.4</v>
          </cell>
          <cell r="J136">
            <v>40.840000000000003</v>
          </cell>
          <cell r="K136">
            <v>42.28</v>
          </cell>
          <cell r="L136">
            <v>43.72</v>
          </cell>
          <cell r="M136">
            <v>45.16</v>
          </cell>
          <cell r="N136">
            <v>46.6</v>
          </cell>
          <cell r="O136">
            <v>48.64</v>
          </cell>
          <cell r="P136">
            <v>50.68</v>
          </cell>
          <cell r="Q136">
            <v>52.72</v>
          </cell>
          <cell r="R136">
            <v>54.76</v>
          </cell>
          <cell r="S136">
            <v>56.8</v>
          </cell>
          <cell r="T136">
            <v>59.24</v>
          </cell>
          <cell r="U136">
            <v>61.68</v>
          </cell>
          <cell r="V136">
            <v>64.12</v>
          </cell>
          <cell r="W136">
            <v>66.56</v>
          </cell>
          <cell r="X136">
            <v>69</v>
          </cell>
          <cell r="Y136">
            <v>71.92</v>
          </cell>
          <cell r="Z136">
            <v>74.84</v>
          </cell>
          <cell r="AA136">
            <v>77.760000000000005</v>
          </cell>
          <cell r="AB136">
            <v>80.680000000000007</v>
          </cell>
          <cell r="AC136">
            <v>83.6</v>
          </cell>
          <cell r="AD136">
            <v>86.88</v>
          </cell>
          <cell r="AE136">
            <v>90.16</v>
          </cell>
          <cell r="AF136">
            <v>93.44</v>
          </cell>
          <cell r="AG136">
            <v>96.72</v>
          </cell>
          <cell r="AH136">
            <v>100</v>
          </cell>
        </row>
        <row r="137">
          <cell r="C137">
            <v>8022</v>
          </cell>
          <cell r="D137">
            <v>33.6</v>
          </cell>
          <cell r="E137">
            <v>34.840000000000003</v>
          </cell>
          <cell r="F137">
            <v>36.08</v>
          </cell>
          <cell r="G137">
            <v>37.32</v>
          </cell>
          <cell r="H137">
            <v>38.56</v>
          </cell>
          <cell r="I137">
            <v>39.799999999999997</v>
          </cell>
          <cell r="J137">
            <v>41.36</v>
          </cell>
          <cell r="K137">
            <v>42.92</v>
          </cell>
          <cell r="L137">
            <v>44.48</v>
          </cell>
          <cell r="M137">
            <v>46.04</v>
          </cell>
          <cell r="N137">
            <v>47.6</v>
          </cell>
          <cell r="O137">
            <v>49.64</v>
          </cell>
          <cell r="P137">
            <v>51.68</v>
          </cell>
          <cell r="Q137">
            <v>53.72</v>
          </cell>
          <cell r="R137">
            <v>55.76</v>
          </cell>
          <cell r="S137">
            <v>57.8</v>
          </cell>
          <cell r="T137">
            <v>60.32</v>
          </cell>
          <cell r="U137">
            <v>62.84</v>
          </cell>
          <cell r="V137">
            <v>65.36</v>
          </cell>
          <cell r="W137">
            <v>67.88</v>
          </cell>
          <cell r="X137">
            <v>70.400000000000006</v>
          </cell>
          <cell r="Y137">
            <v>73.319999999999993</v>
          </cell>
          <cell r="Z137">
            <v>76.239999999999995</v>
          </cell>
          <cell r="AA137">
            <v>79.16</v>
          </cell>
          <cell r="AB137">
            <v>82.08</v>
          </cell>
          <cell r="AC137">
            <v>85</v>
          </cell>
          <cell r="AD137">
            <v>88.4</v>
          </cell>
          <cell r="AE137">
            <v>91.8</v>
          </cell>
          <cell r="AF137">
            <v>95.2</v>
          </cell>
          <cell r="AG137">
            <v>98.6</v>
          </cell>
          <cell r="AH137">
            <v>102</v>
          </cell>
        </row>
        <row r="138">
          <cell r="C138">
            <v>8024</v>
          </cell>
          <cell r="D138">
            <v>34</v>
          </cell>
          <cell r="E138">
            <v>35.36</v>
          </cell>
          <cell r="F138">
            <v>36.72</v>
          </cell>
          <cell r="G138">
            <v>38.08</v>
          </cell>
          <cell r="H138">
            <v>39.44</v>
          </cell>
          <cell r="I138">
            <v>40.799999999999997</v>
          </cell>
          <cell r="J138">
            <v>42.36</v>
          </cell>
          <cell r="K138">
            <v>43.92</v>
          </cell>
          <cell r="L138">
            <v>45.48</v>
          </cell>
          <cell r="M138">
            <v>47.04</v>
          </cell>
          <cell r="N138">
            <v>48.6</v>
          </cell>
          <cell r="O138">
            <v>50.72</v>
          </cell>
          <cell r="P138">
            <v>52.84</v>
          </cell>
          <cell r="Q138">
            <v>54.96</v>
          </cell>
          <cell r="R138">
            <v>57.08</v>
          </cell>
          <cell r="S138">
            <v>59.2</v>
          </cell>
          <cell r="T138">
            <v>61.64</v>
          </cell>
          <cell r="U138">
            <v>64.08</v>
          </cell>
          <cell r="V138">
            <v>66.52</v>
          </cell>
          <cell r="W138">
            <v>68.959999999999994</v>
          </cell>
          <cell r="X138">
            <v>71.400000000000006</v>
          </cell>
          <cell r="Y138">
            <v>74.52</v>
          </cell>
          <cell r="Z138">
            <v>77.64</v>
          </cell>
          <cell r="AA138">
            <v>80.760000000000005</v>
          </cell>
          <cell r="AB138">
            <v>83.88</v>
          </cell>
          <cell r="AC138">
            <v>87</v>
          </cell>
          <cell r="AD138">
            <v>90.48</v>
          </cell>
          <cell r="AE138">
            <v>93.96</v>
          </cell>
          <cell r="AF138">
            <v>97.44</v>
          </cell>
          <cell r="AG138">
            <v>100.92</v>
          </cell>
          <cell r="AH138">
            <v>104.4</v>
          </cell>
        </row>
        <row r="139">
          <cell r="C139">
            <v>8026</v>
          </cell>
          <cell r="D139">
            <v>35</v>
          </cell>
          <cell r="E139">
            <v>36.36</v>
          </cell>
          <cell r="F139">
            <v>37.72</v>
          </cell>
          <cell r="G139">
            <v>39.08</v>
          </cell>
          <cell r="H139">
            <v>40.44</v>
          </cell>
          <cell r="I139">
            <v>41.8</v>
          </cell>
          <cell r="J139">
            <v>43.36</v>
          </cell>
          <cell r="K139">
            <v>44.92</v>
          </cell>
          <cell r="L139">
            <v>46.48</v>
          </cell>
          <cell r="M139">
            <v>48.04</v>
          </cell>
          <cell r="N139">
            <v>49.6</v>
          </cell>
          <cell r="O139">
            <v>51.72</v>
          </cell>
          <cell r="P139">
            <v>53.84</v>
          </cell>
          <cell r="Q139">
            <v>55.96</v>
          </cell>
          <cell r="R139">
            <v>58.08</v>
          </cell>
          <cell r="S139">
            <v>60.2</v>
          </cell>
          <cell r="T139">
            <v>62.84</v>
          </cell>
          <cell r="U139">
            <v>65.48</v>
          </cell>
          <cell r="V139">
            <v>68.12</v>
          </cell>
          <cell r="W139">
            <v>70.760000000000005</v>
          </cell>
          <cell r="X139">
            <v>73.400000000000006</v>
          </cell>
          <cell r="Y139">
            <v>76.400000000000006</v>
          </cell>
          <cell r="Z139">
            <v>79.400000000000006</v>
          </cell>
          <cell r="AA139">
            <v>82.4</v>
          </cell>
          <cell r="AB139">
            <v>85.4</v>
          </cell>
          <cell r="AC139">
            <v>88.4</v>
          </cell>
          <cell r="AD139">
            <v>92</v>
          </cell>
          <cell r="AE139">
            <v>95.6</v>
          </cell>
          <cell r="AF139">
            <v>99.2</v>
          </cell>
          <cell r="AG139">
            <v>102.8</v>
          </cell>
          <cell r="AH139">
            <v>106.4</v>
          </cell>
        </row>
        <row r="140">
          <cell r="C140">
            <v>8028</v>
          </cell>
          <cell r="D140">
            <v>35</v>
          </cell>
          <cell r="E140">
            <v>36.36</v>
          </cell>
          <cell r="F140">
            <v>37.72</v>
          </cell>
          <cell r="G140">
            <v>39.08</v>
          </cell>
          <cell r="H140">
            <v>40.44</v>
          </cell>
          <cell r="I140">
            <v>41.8</v>
          </cell>
          <cell r="J140">
            <v>43.56</v>
          </cell>
          <cell r="K140">
            <v>45.32</v>
          </cell>
          <cell r="L140">
            <v>47.08</v>
          </cell>
          <cell r="M140">
            <v>48.84</v>
          </cell>
          <cell r="N140">
            <v>50.6</v>
          </cell>
          <cell r="O140">
            <v>52.72</v>
          </cell>
          <cell r="P140">
            <v>54.84</v>
          </cell>
          <cell r="Q140">
            <v>56.96</v>
          </cell>
          <cell r="R140">
            <v>59.08</v>
          </cell>
          <cell r="S140">
            <v>61.2</v>
          </cell>
          <cell r="T140">
            <v>63.92</v>
          </cell>
          <cell r="U140">
            <v>66.64</v>
          </cell>
          <cell r="V140">
            <v>69.36</v>
          </cell>
          <cell r="W140">
            <v>72.08</v>
          </cell>
          <cell r="X140">
            <v>74.8</v>
          </cell>
          <cell r="Y140">
            <v>77.92</v>
          </cell>
          <cell r="Z140">
            <v>81.040000000000006</v>
          </cell>
          <cell r="AA140">
            <v>84.16</v>
          </cell>
          <cell r="AB140">
            <v>87.28</v>
          </cell>
          <cell r="AC140">
            <v>90.4</v>
          </cell>
          <cell r="AD140">
            <v>94</v>
          </cell>
          <cell r="AE140">
            <v>97.6</v>
          </cell>
          <cell r="AF140">
            <v>101.2</v>
          </cell>
          <cell r="AG140">
            <v>104.8</v>
          </cell>
          <cell r="AH140">
            <v>108.4</v>
          </cell>
        </row>
        <row r="141">
          <cell r="C141">
            <v>8030</v>
          </cell>
          <cell r="D141">
            <v>36</v>
          </cell>
          <cell r="E141">
            <v>37.36</v>
          </cell>
          <cell r="F141">
            <v>38.72</v>
          </cell>
          <cell r="G141">
            <v>40.08</v>
          </cell>
          <cell r="H141">
            <v>41.44</v>
          </cell>
          <cell r="I141">
            <v>42.8</v>
          </cell>
          <cell r="J141">
            <v>44.64</v>
          </cell>
          <cell r="K141">
            <v>46.48</v>
          </cell>
          <cell r="L141">
            <v>48.32</v>
          </cell>
          <cell r="M141">
            <v>50.16</v>
          </cell>
          <cell r="N141">
            <v>52</v>
          </cell>
          <cell r="O141">
            <v>54.12</v>
          </cell>
          <cell r="P141">
            <v>56.24</v>
          </cell>
          <cell r="Q141">
            <v>58.36</v>
          </cell>
          <cell r="R141">
            <v>60.48</v>
          </cell>
          <cell r="S141">
            <v>62.6</v>
          </cell>
          <cell r="T141">
            <v>65.239999999999995</v>
          </cell>
          <cell r="U141">
            <v>67.88</v>
          </cell>
          <cell r="V141">
            <v>70.52</v>
          </cell>
          <cell r="W141">
            <v>73.16</v>
          </cell>
          <cell r="X141">
            <v>75.8</v>
          </cell>
          <cell r="Y141">
            <v>79</v>
          </cell>
          <cell r="Z141">
            <v>82.2</v>
          </cell>
          <cell r="AA141">
            <v>85.4</v>
          </cell>
          <cell r="AB141">
            <v>88.6</v>
          </cell>
          <cell r="AC141">
            <v>91.8</v>
          </cell>
          <cell r="AD141">
            <v>95.48</v>
          </cell>
          <cell r="AE141">
            <v>99.16</v>
          </cell>
          <cell r="AF141">
            <v>102.84</v>
          </cell>
          <cell r="AG141">
            <v>106.52</v>
          </cell>
          <cell r="AH141">
            <v>110.2</v>
          </cell>
        </row>
        <row r="142">
          <cell r="C142">
            <v>9000</v>
          </cell>
          <cell r="D142">
            <v>25.6</v>
          </cell>
          <cell r="E142">
            <v>26.68</v>
          </cell>
          <cell r="F142">
            <v>27.76</v>
          </cell>
          <cell r="G142">
            <v>28.84</v>
          </cell>
          <cell r="H142">
            <v>29.92</v>
          </cell>
          <cell r="I142">
            <v>31</v>
          </cell>
          <cell r="J142">
            <v>32.24</v>
          </cell>
          <cell r="K142">
            <v>33.479999999999997</v>
          </cell>
          <cell r="L142">
            <v>34.72</v>
          </cell>
          <cell r="M142">
            <v>35.96</v>
          </cell>
          <cell r="N142">
            <v>37.200000000000003</v>
          </cell>
          <cell r="O142">
            <v>38.68</v>
          </cell>
          <cell r="P142">
            <v>40.159999999999997</v>
          </cell>
          <cell r="Q142">
            <v>41.64</v>
          </cell>
          <cell r="R142">
            <v>43.12</v>
          </cell>
          <cell r="S142">
            <v>44.6</v>
          </cell>
          <cell r="T142">
            <v>46.32</v>
          </cell>
          <cell r="U142">
            <v>48.04</v>
          </cell>
          <cell r="V142">
            <v>49.76</v>
          </cell>
          <cell r="W142">
            <v>51.48</v>
          </cell>
          <cell r="X142">
            <v>53.2</v>
          </cell>
          <cell r="Y142">
            <v>55.16</v>
          </cell>
          <cell r="Z142">
            <v>57.12</v>
          </cell>
          <cell r="AA142">
            <v>59.08</v>
          </cell>
          <cell r="AB142">
            <v>61.04</v>
          </cell>
          <cell r="AC142">
            <v>63</v>
          </cell>
          <cell r="AD142">
            <v>65.319999999999993</v>
          </cell>
          <cell r="AE142">
            <v>67.64</v>
          </cell>
          <cell r="AF142">
            <v>69.959999999999994</v>
          </cell>
          <cell r="AG142">
            <v>72.28</v>
          </cell>
          <cell r="AH142">
            <v>74.599999999999994</v>
          </cell>
        </row>
        <row r="143">
          <cell r="C143">
            <v>9004</v>
          </cell>
          <cell r="D143">
            <v>25.6</v>
          </cell>
          <cell r="E143">
            <v>26.68</v>
          </cell>
          <cell r="F143">
            <v>27.76</v>
          </cell>
          <cell r="G143">
            <v>28.84</v>
          </cell>
          <cell r="H143">
            <v>29.92</v>
          </cell>
          <cell r="I143">
            <v>31</v>
          </cell>
          <cell r="J143">
            <v>32.24</v>
          </cell>
          <cell r="K143">
            <v>33.479999999999997</v>
          </cell>
          <cell r="L143">
            <v>34.72</v>
          </cell>
          <cell r="M143">
            <v>35.96</v>
          </cell>
          <cell r="N143">
            <v>37.200000000000003</v>
          </cell>
          <cell r="O143">
            <v>38.68</v>
          </cell>
          <cell r="P143">
            <v>40.159999999999997</v>
          </cell>
          <cell r="Q143">
            <v>41.64</v>
          </cell>
          <cell r="R143">
            <v>43.12</v>
          </cell>
          <cell r="S143">
            <v>44.6</v>
          </cell>
          <cell r="T143">
            <v>46.32</v>
          </cell>
          <cell r="U143">
            <v>48.04</v>
          </cell>
          <cell r="V143">
            <v>49.76</v>
          </cell>
          <cell r="W143">
            <v>51.48</v>
          </cell>
          <cell r="X143">
            <v>53.2</v>
          </cell>
          <cell r="Y143">
            <v>55.16</v>
          </cell>
          <cell r="Z143">
            <v>57.12</v>
          </cell>
          <cell r="AA143">
            <v>59.08</v>
          </cell>
          <cell r="AB143">
            <v>61.04</v>
          </cell>
          <cell r="AC143">
            <v>63</v>
          </cell>
          <cell r="AD143">
            <v>65.319999999999993</v>
          </cell>
          <cell r="AE143">
            <v>67.64</v>
          </cell>
          <cell r="AF143">
            <v>69.959999999999994</v>
          </cell>
          <cell r="AG143">
            <v>72.28</v>
          </cell>
          <cell r="AH143">
            <v>74.599999999999994</v>
          </cell>
        </row>
        <row r="144">
          <cell r="C144">
            <v>9006</v>
          </cell>
          <cell r="D144">
            <v>26.6</v>
          </cell>
          <cell r="E144">
            <v>27.68</v>
          </cell>
          <cell r="F144">
            <v>28.76</v>
          </cell>
          <cell r="G144">
            <v>29.84</v>
          </cell>
          <cell r="H144">
            <v>30.92</v>
          </cell>
          <cell r="I144">
            <v>32</v>
          </cell>
          <cell r="J144">
            <v>33.28</v>
          </cell>
          <cell r="K144">
            <v>34.56</v>
          </cell>
          <cell r="L144">
            <v>35.840000000000003</v>
          </cell>
          <cell r="M144">
            <v>37.119999999999997</v>
          </cell>
          <cell r="N144">
            <v>38.4</v>
          </cell>
          <cell r="O144">
            <v>39.880000000000003</v>
          </cell>
          <cell r="P144">
            <v>41.36</v>
          </cell>
          <cell r="Q144">
            <v>42.84</v>
          </cell>
          <cell r="R144">
            <v>44.32</v>
          </cell>
          <cell r="S144">
            <v>45.8</v>
          </cell>
          <cell r="T144">
            <v>47.52</v>
          </cell>
          <cell r="U144">
            <v>49.24</v>
          </cell>
          <cell r="V144">
            <v>50.96</v>
          </cell>
          <cell r="W144">
            <v>52.68</v>
          </cell>
          <cell r="X144">
            <v>54.4</v>
          </cell>
          <cell r="Y144">
            <v>56.52</v>
          </cell>
          <cell r="Z144">
            <v>58.64</v>
          </cell>
          <cell r="AA144">
            <v>60.76</v>
          </cell>
          <cell r="AB144">
            <v>62.88</v>
          </cell>
          <cell r="AC144">
            <v>65</v>
          </cell>
          <cell r="AD144">
            <v>67.56</v>
          </cell>
          <cell r="AE144">
            <v>70.12</v>
          </cell>
          <cell r="AF144">
            <v>72.680000000000007</v>
          </cell>
          <cell r="AG144">
            <v>75.239999999999995</v>
          </cell>
          <cell r="AH144">
            <v>77.8</v>
          </cell>
        </row>
        <row r="145">
          <cell r="C145">
            <v>9008</v>
          </cell>
          <cell r="D145">
            <v>27.6</v>
          </cell>
          <cell r="E145">
            <v>28.68</v>
          </cell>
          <cell r="F145">
            <v>29.76</v>
          </cell>
          <cell r="G145">
            <v>30.84</v>
          </cell>
          <cell r="H145">
            <v>31.92</v>
          </cell>
          <cell r="I145">
            <v>33</v>
          </cell>
          <cell r="J145">
            <v>34.28</v>
          </cell>
          <cell r="K145">
            <v>35.56</v>
          </cell>
          <cell r="L145">
            <v>36.840000000000003</v>
          </cell>
          <cell r="M145">
            <v>38.119999999999997</v>
          </cell>
          <cell r="N145">
            <v>39.4</v>
          </cell>
          <cell r="O145">
            <v>40.880000000000003</v>
          </cell>
          <cell r="P145">
            <v>42.36</v>
          </cell>
          <cell r="Q145">
            <v>43.84</v>
          </cell>
          <cell r="R145">
            <v>45.32</v>
          </cell>
          <cell r="S145">
            <v>46.8</v>
          </cell>
          <cell r="T145">
            <v>48.72</v>
          </cell>
          <cell r="U145">
            <v>50.64</v>
          </cell>
          <cell r="V145">
            <v>52.56</v>
          </cell>
          <cell r="W145">
            <v>54.48</v>
          </cell>
          <cell r="X145">
            <v>56.4</v>
          </cell>
          <cell r="Y145">
            <v>58.56</v>
          </cell>
          <cell r="Z145">
            <v>60.72</v>
          </cell>
          <cell r="AA145">
            <v>62.88</v>
          </cell>
          <cell r="AB145">
            <v>65.040000000000006</v>
          </cell>
          <cell r="AC145">
            <v>67.2</v>
          </cell>
          <cell r="AD145">
            <v>69.760000000000005</v>
          </cell>
          <cell r="AE145">
            <v>72.319999999999993</v>
          </cell>
          <cell r="AF145">
            <v>74.88</v>
          </cell>
          <cell r="AG145">
            <v>77.44</v>
          </cell>
          <cell r="AH145">
            <v>80</v>
          </cell>
        </row>
        <row r="146">
          <cell r="C146">
            <v>9010</v>
          </cell>
          <cell r="D146">
            <v>27.8</v>
          </cell>
          <cell r="E146">
            <v>28.88</v>
          </cell>
          <cell r="F146">
            <v>29.96</v>
          </cell>
          <cell r="G146">
            <v>31.04</v>
          </cell>
          <cell r="H146">
            <v>32.119999999999997</v>
          </cell>
          <cell r="I146">
            <v>33.200000000000003</v>
          </cell>
          <cell r="J146">
            <v>34.479999999999997</v>
          </cell>
          <cell r="K146">
            <v>35.76</v>
          </cell>
          <cell r="L146">
            <v>37.04</v>
          </cell>
          <cell r="M146">
            <v>38.32</v>
          </cell>
          <cell r="N146">
            <v>39.6</v>
          </cell>
          <cell r="O146">
            <v>41.28</v>
          </cell>
          <cell r="P146">
            <v>42.96</v>
          </cell>
          <cell r="Q146">
            <v>44.64</v>
          </cell>
          <cell r="R146">
            <v>46.32</v>
          </cell>
          <cell r="S146">
            <v>48</v>
          </cell>
          <cell r="T146">
            <v>49.92</v>
          </cell>
          <cell r="U146">
            <v>51.84</v>
          </cell>
          <cell r="V146">
            <v>53.76</v>
          </cell>
          <cell r="W146">
            <v>55.68</v>
          </cell>
          <cell r="X146">
            <v>57.6</v>
          </cell>
          <cell r="Y146">
            <v>59.96</v>
          </cell>
          <cell r="Z146">
            <v>62.32</v>
          </cell>
          <cell r="AA146">
            <v>64.680000000000007</v>
          </cell>
          <cell r="AB146">
            <v>67.040000000000006</v>
          </cell>
          <cell r="AC146">
            <v>69.400000000000006</v>
          </cell>
          <cell r="AD146">
            <v>72.16</v>
          </cell>
          <cell r="AE146">
            <v>74.92</v>
          </cell>
          <cell r="AF146">
            <v>77.680000000000007</v>
          </cell>
          <cell r="AG146">
            <v>80.44</v>
          </cell>
          <cell r="AH146">
            <v>83.2</v>
          </cell>
        </row>
        <row r="147">
          <cell r="C147">
            <v>9012</v>
          </cell>
          <cell r="D147">
            <v>28.8</v>
          </cell>
          <cell r="E147">
            <v>29.84</v>
          </cell>
          <cell r="F147">
            <v>30.88</v>
          </cell>
          <cell r="G147">
            <v>31.92</v>
          </cell>
          <cell r="H147">
            <v>32.96</v>
          </cell>
          <cell r="I147">
            <v>34</v>
          </cell>
          <cell r="J147">
            <v>35.32</v>
          </cell>
          <cell r="K147">
            <v>36.64</v>
          </cell>
          <cell r="L147">
            <v>37.96</v>
          </cell>
          <cell r="M147">
            <v>39.28</v>
          </cell>
          <cell r="N147">
            <v>40.6</v>
          </cell>
          <cell r="O147">
            <v>42.28</v>
          </cell>
          <cell r="P147">
            <v>43.96</v>
          </cell>
          <cell r="Q147">
            <v>45.64</v>
          </cell>
          <cell r="R147">
            <v>47.32</v>
          </cell>
          <cell r="S147">
            <v>49</v>
          </cell>
          <cell r="T147">
            <v>50.96</v>
          </cell>
          <cell r="U147">
            <v>52.92</v>
          </cell>
          <cell r="V147">
            <v>54.88</v>
          </cell>
          <cell r="W147">
            <v>56.84</v>
          </cell>
          <cell r="X147">
            <v>58.8</v>
          </cell>
          <cell r="Y147">
            <v>61.32</v>
          </cell>
          <cell r="Z147">
            <v>63.84</v>
          </cell>
          <cell r="AA147">
            <v>66.36</v>
          </cell>
          <cell r="AB147">
            <v>68.88</v>
          </cell>
          <cell r="AC147">
            <v>71.400000000000006</v>
          </cell>
          <cell r="AD147">
            <v>74.2</v>
          </cell>
          <cell r="AE147">
            <v>77</v>
          </cell>
          <cell r="AF147">
            <v>79.8</v>
          </cell>
          <cell r="AG147">
            <v>82.6</v>
          </cell>
          <cell r="AH147">
            <v>85.4</v>
          </cell>
        </row>
        <row r="148">
          <cell r="C148">
            <v>9014</v>
          </cell>
          <cell r="D148">
            <v>28.8</v>
          </cell>
          <cell r="E148">
            <v>30.04</v>
          </cell>
          <cell r="F148">
            <v>31.28</v>
          </cell>
          <cell r="G148">
            <v>32.520000000000003</v>
          </cell>
          <cell r="H148">
            <v>33.76</v>
          </cell>
          <cell r="I148">
            <v>35</v>
          </cell>
          <cell r="J148">
            <v>36.32</v>
          </cell>
          <cell r="K148">
            <v>37.64</v>
          </cell>
          <cell r="L148">
            <v>38.96</v>
          </cell>
          <cell r="M148">
            <v>40.28</v>
          </cell>
          <cell r="N148">
            <v>41.6</v>
          </cell>
          <cell r="O148">
            <v>43.28</v>
          </cell>
          <cell r="P148">
            <v>44.96</v>
          </cell>
          <cell r="Q148">
            <v>46.64</v>
          </cell>
          <cell r="R148">
            <v>48.32</v>
          </cell>
          <cell r="S148">
            <v>50</v>
          </cell>
          <cell r="T148">
            <v>52.16</v>
          </cell>
          <cell r="U148">
            <v>54.32</v>
          </cell>
          <cell r="V148">
            <v>56.48</v>
          </cell>
          <cell r="W148">
            <v>58.64</v>
          </cell>
          <cell r="X148">
            <v>60.8</v>
          </cell>
          <cell r="Y148">
            <v>63.32</v>
          </cell>
          <cell r="Z148">
            <v>65.84</v>
          </cell>
          <cell r="AA148">
            <v>68.36</v>
          </cell>
          <cell r="AB148">
            <v>70.88</v>
          </cell>
          <cell r="AC148">
            <v>73.400000000000006</v>
          </cell>
          <cell r="AD148">
            <v>76.239999999999995</v>
          </cell>
          <cell r="AE148">
            <v>79.08</v>
          </cell>
          <cell r="AF148">
            <v>81.92</v>
          </cell>
          <cell r="AG148">
            <v>84.76</v>
          </cell>
          <cell r="AH148">
            <v>87.6</v>
          </cell>
        </row>
        <row r="149">
          <cell r="C149">
            <v>9016</v>
          </cell>
          <cell r="D149">
            <v>29.8</v>
          </cell>
          <cell r="E149">
            <v>30.88</v>
          </cell>
          <cell r="F149">
            <v>31.96</v>
          </cell>
          <cell r="G149">
            <v>33.04</v>
          </cell>
          <cell r="H149">
            <v>34.119999999999997</v>
          </cell>
          <cell r="I149">
            <v>35.200000000000003</v>
          </cell>
          <cell r="J149">
            <v>36.68</v>
          </cell>
          <cell r="K149">
            <v>38.159999999999997</v>
          </cell>
          <cell r="L149">
            <v>39.64</v>
          </cell>
          <cell r="M149">
            <v>41.12</v>
          </cell>
          <cell r="N149">
            <v>42.6</v>
          </cell>
          <cell r="O149">
            <v>44.32</v>
          </cell>
          <cell r="P149">
            <v>46.04</v>
          </cell>
          <cell r="Q149">
            <v>47.76</v>
          </cell>
          <cell r="R149">
            <v>49.48</v>
          </cell>
          <cell r="S149">
            <v>51.2</v>
          </cell>
          <cell r="T149">
            <v>53.32</v>
          </cell>
          <cell r="U149">
            <v>55.44</v>
          </cell>
          <cell r="V149">
            <v>57.56</v>
          </cell>
          <cell r="W149">
            <v>59.68</v>
          </cell>
          <cell r="X149">
            <v>61.8</v>
          </cell>
          <cell r="Y149">
            <v>64.400000000000006</v>
          </cell>
          <cell r="Z149">
            <v>67</v>
          </cell>
          <cell r="AA149">
            <v>69.599999999999994</v>
          </cell>
          <cell r="AB149">
            <v>72.2</v>
          </cell>
          <cell r="AC149">
            <v>74.8</v>
          </cell>
          <cell r="AD149">
            <v>77.760000000000005</v>
          </cell>
          <cell r="AE149">
            <v>80.72</v>
          </cell>
          <cell r="AF149">
            <v>83.68</v>
          </cell>
          <cell r="AG149">
            <v>86.64</v>
          </cell>
          <cell r="AH149">
            <v>89.6</v>
          </cell>
        </row>
        <row r="150">
          <cell r="C150">
            <v>9018</v>
          </cell>
          <cell r="D150">
            <v>30.8</v>
          </cell>
          <cell r="E150">
            <v>31.88</v>
          </cell>
          <cell r="F150">
            <v>32.96</v>
          </cell>
          <cell r="G150">
            <v>34.04</v>
          </cell>
          <cell r="H150">
            <v>35.119999999999997</v>
          </cell>
          <cell r="I150">
            <v>36.200000000000003</v>
          </cell>
          <cell r="J150">
            <v>37.68</v>
          </cell>
          <cell r="K150">
            <v>39.159999999999997</v>
          </cell>
          <cell r="L150">
            <v>40.64</v>
          </cell>
          <cell r="M150">
            <v>42.12</v>
          </cell>
          <cell r="N150">
            <v>43.6</v>
          </cell>
          <cell r="O150">
            <v>45.32</v>
          </cell>
          <cell r="P150">
            <v>47.04</v>
          </cell>
          <cell r="Q150">
            <v>48.76</v>
          </cell>
          <cell r="R150">
            <v>50.48</v>
          </cell>
          <cell r="S150">
            <v>52.2</v>
          </cell>
          <cell r="T150">
            <v>54.52</v>
          </cell>
          <cell r="U150">
            <v>56.84</v>
          </cell>
          <cell r="V150">
            <v>59.16</v>
          </cell>
          <cell r="W150">
            <v>61.48</v>
          </cell>
          <cell r="X150">
            <v>63.8</v>
          </cell>
          <cell r="Y150">
            <v>66.400000000000006</v>
          </cell>
          <cell r="Z150">
            <v>69</v>
          </cell>
          <cell r="AA150">
            <v>71.599999999999994</v>
          </cell>
          <cell r="AB150">
            <v>74.2</v>
          </cell>
          <cell r="AC150">
            <v>76.8</v>
          </cell>
          <cell r="AD150">
            <v>79.8</v>
          </cell>
          <cell r="AE150">
            <v>82.8</v>
          </cell>
          <cell r="AF150">
            <v>85.8</v>
          </cell>
          <cell r="AG150">
            <v>88.8</v>
          </cell>
          <cell r="AH150">
            <v>91.8</v>
          </cell>
        </row>
        <row r="151">
          <cell r="C151">
            <v>9020</v>
          </cell>
          <cell r="D151">
            <v>31</v>
          </cell>
          <cell r="E151">
            <v>32.24</v>
          </cell>
          <cell r="F151">
            <v>33.479999999999997</v>
          </cell>
          <cell r="G151">
            <v>34.72</v>
          </cell>
          <cell r="H151">
            <v>35.96</v>
          </cell>
          <cell r="I151">
            <v>37.200000000000003</v>
          </cell>
          <cell r="J151">
            <v>38.520000000000003</v>
          </cell>
          <cell r="K151">
            <v>39.840000000000003</v>
          </cell>
          <cell r="L151">
            <v>41.16</v>
          </cell>
          <cell r="M151">
            <v>42.48</v>
          </cell>
          <cell r="N151">
            <v>43.8</v>
          </cell>
          <cell r="O151">
            <v>45.72</v>
          </cell>
          <cell r="P151">
            <v>47.64</v>
          </cell>
          <cell r="Q151">
            <v>49.56</v>
          </cell>
          <cell r="R151">
            <v>51.48</v>
          </cell>
          <cell r="S151">
            <v>53.4</v>
          </cell>
          <cell r="T151">
            <v>55.72</v>
          </cell>
          <cell r="U151">
            <v>58.04</v>
          </cell>
          <cell r="V151">
            <v>60.36</v>
          </cell>
          <cell r="W151">
            <v>62.68</v>
          </cell>
          <cell r="X151">
            <v>65</v>
          </cell>
          <cell r="Y151">
            <v>67.760000000000005</v>
          </cell>
          <cell r="Z151">
            <v>70.52</v>
          </cell>
          <cell r="AA151">
            <v>73.28</v>
          </cell>
          <cell r="AB151">
            <v>76.040000000000006</v>
          </cell>
          <cell r="AC151">
            <v>78.8</v>
          </cell>
          <cell r="AD151">
            <v>81.84</v>
          </cell>
          <cell r="AE151">
            <v>84.88</v>
          </cell>
          <cell r="AF151">
            <v>87.92</v>
          </cell>
          <cell r="AG151">
            <v>90.96</v>
          </cell>
          <cell r="AH151">
            <v>94</v>
          </cell>
        </row>
        <row r="152">
          <cell r="C152">
            <v>9022</v>
          </cell>
          <cell r="D152">
            <v>31.8</v>
          </cell>
          <cell r="E152">
            <v>32.92</v>
          </cell>
          <cell r="F152">
            <v>34.04</v>
          </cell>
          <cell r="G152">
            <v>35.159999999999997</v>
          </cell>
          <cell r="H152">
            <v>36.28</v>
          </cell>
          <cell r="I152">
            <v>37.4</v>
          </cell>
          <cell r="J152">
            <v>38.880000000000003</v>
          </cell>
          <cell r="K152">
            <v>40.36</v>
          </cell>
          <cell r="L152">
            <v>41.84</v>
          </cell>
          <cell r="M152">
            <v>43.32</v>
          </cell>
          <cell r="N152">
            <v>44.8</v>
          </cell>
          <cell r="O152">
            <v>46.72</v>
          </cell>
          <cell r="P152">
            <v>48.64</v>
          </cell>
          <cell r="Q152">
            <v>50.56</v>
          </cell>
          <cell r="R152">
            <v>52.48</v>
          </cell>
          <cell r="S152">
            <v>54.4</v>
          </cell>
          <cell r="T152">
            <v>56.76</v>
          </cell>
          <cell r="U152">
            <v>59.12</v>
          </cell>
          <cell r="V152">
            <v>61.48</v>
          </cell>
          <cell r="W152">
            <v>63.84</v>
          </cell>
          <cell r="X152">
            <v>66.2</v>
          </cell>
          <cell r="Y152">
            <v>68.959999999999994</v>
          </cell>
          <cell r="Z152">
            <v>71.72</v>
          </cell>
          <cell r="AA152">
            <v>74.48</v>
          </cell>
          <cell r="AB152">
            <v>77.239999999999995</v>
          </cell>
          <cell r="AC152">
            <v>80</v>
          </cell>
          <cell r="AD152">
            <v>83.2</v>
          </cell>
          <cell r="AE152">
            <v>86.4</v>
          </cell>
          <cell r="AF152">
            <v>89.6</v>
          </cell>
          <cell r="AG152">
            <v>92.8</v>
          </cell>
          <cell r="AH152">
            <v>96</v>
          </cell>
        </row>
        <row r="153">
          <cell r="C153">
            <v>9024</v>
          </cell>
          <cell r="D153">
            <v>32</v>
          </cell>
          <cell r="E153">
            <v>33.28</v>
          </cell>
          <cell r="F153">
            <v>34.56</v>
          </cell>
          <cell r="G153">
            <v>35.840000000000003</v>
          </cell>
          <cell r="H153">
            <v>37.119999999999997</v>
          </cell>
          <cell r="I153">
            <v>38.4</v>
          </cell>
          <cell r="J153">
            <v>39.880000000000003</v>
          </cell>
          <cell r="K153">
            <v>41.36</v>
          </cell>
          <cell r="L153">
            <v>42.84</v>
          </cell>
          <cell r="M153">
            <v>44.32</v>
          </cell>
          <cell r="N153">
            <v>45.8</v>
          </cell>
          <cell r="O153">
            <v>47.76</v>
          </cell>
          <cell r="P153">
            <v>49.72</v>
          </cell>
          <cell r="Q153">
            <v>51.68</v>
          </cell>
          <cell r="R153">
            <v>53.64</v>
          </cell>
          <cell r="S153">
            <v>55.6</v>
          </cell>
          <cell r="T153">
            <v>57.92</v>
          </cell>
          <cell r="U153">
            <v>60.24</v>
          </cell>
          <cell r="V153">
            <v>62.56</v>
          </cell>
          <cell r="W153">
            <v>64.88</v>
          </cell>
          <cell r="X153">
            <v>67.2</v>
          </cell>
          <cell r="Y153">
            <v>70.16</v>
          </cell>
          <cell r="Z153">
            <v>73.12</v>
          </cell>
          <cell r="AA153">
            <v>76.08</v>
          </cell>
          <cell r="AB153">
            <v>79.040000000000006</v>
          </cell>
          <cell r="AC153">
            <v>82</v>
          </cell>
          <cell r="AD153">
            <v>85.24</v>
          </cell>
          <cell r="AE153">
            <v>88.48</v>
          </cell>
          <cell r="AF153">
            <v>91.72</v>
          </cell>
          <cell r="AG153">
            <v>94.96</v>
          </cell>
          <cell r="AH153">
            <v>98.2</v>
          </cell>
        </row>
        <row r="154">
          <cell r="C154">
            <v>9026</v>
          </cell>
          <cell r="D154">
            <v>33</v>
          </cell>
          <cell r="E154">
            <v>34.28</v>
          </cell>
          <cell r="F154">
            <v>35.56</v>
          </cell>
          <cell r="G154">
            <v>36.840000000000003</v>
          </cell>
          <cell r="H154">
            <v>38.119999999999997</v>
          </cell>
          <cell r="I154">
            <v>39.4</v>
          </cell>
          <cell r="J154">
            <v>40.880000000000003</v>
          </cell>
          <cell r="K154">
            <v>42.36</v>
          </cell>
          <cell r="L154">
            <v>43.84</v>
          </cell>
          <cell r="M154">
            <v>45.32</v>
          </cell>
          <cell r="N154">
            <v>46.8</v>
          </cell>
          <cell r="O154">
            <v>48.76</v>
          </cell>
          <cell r="P154">
            <v>50.72</v>
          </cell>
          <cell r="Q154">
            <v>52.68</v>
          </cell>
          <cell r="R154">
            <v>54.64</v>
          </cell>
          <cell r="S154">
            <v>56.6</v>
          </cell>
          <cell r="T154">
            <v>59.12</v>
          </cell>
          <cell r="U154">
            <v>61.64</v>
          </cell>
          <cell r="V154">
            <v>64.16</v>
          </cell>
          <cell r="W154">
            <v>66.680000000000007</v>
          </cell>
          <cell r="X154">
            <v>69.2</v>
          </cell>
          <cell r="Y154">
            <v>72</v>
          </cell>
          <cell r="Z154">
            <v>74.8</v>
          </cell>
          <cell r="AA154">
            <v>77.599999999999994</v>
          </cell>
          <cell r="AB154">
            <v>80.400000000000006</v>
          </cell>
          <cell r="AC154">
            <v>83.2</v>
          </cell>
          <cell r="AD154">
            <v>86.6</v>
          </cell>
          <cell r="AE154">
            <v>90</v>
          </cell>
          <cell r="AF154">
            <v>93.4</v>
          </cell>
          <cell r="AG154">
            <v>96.8</v>
          </cell>
          <cell r="AH154">
            <v>100.2</v>
          </cell>
        </row>
        <row r="155">
          <cell r="C155">
            <v>9028</v>
          </cell>
          <cell r="D155">
            <v>33</v>
          </cell>
          <cell r="E155">
            <v>34.28</v>
          </cell>
          <cell r="F155">
            <v>35.56</v>
          </cell>
          <cell r="G155">
            <v>36.840000000000003</v>
          </cell>
          <cell r="H155">
            <v>38.119999999999997</v>
          </cell>
          <cell r="I155">
            <v>39.4</v>
          </cell>
          <cell r="J155">
            <v>41.08</v>
          </cell>
          <cell r="K155">
            <v>42.76</v>
          </cell>
          <cell r="L155">
            <v>44.44</v>
          </cell>
          <cell r="M155">
            <v>46.12</v>
          </cell>
          <cell r="N155">
            <v>47.8</v>
          </cell>
          <cell r="O155">
            <v>49.76</v>
          </cell>
          <cell r="P155">
            <v>51.72</v>
          </cell>
          <cell r="Q155">
            <v>53.68</v>
          </cell>
          <cell r="R155">
            <v>55.64</v>
          </cell>
          <cell r="S155">
            <v>57.6</v>
          </cell>
          <cell r="T155">
            <v>60.16</v>
          </cell>
          <cell r="U155">
            <v>62.72</v>
          </cell>
          <cell r="V155">
            <v>65.28</v>
          </cell>
          <cell r="W155">
            <v>67.84</v>
          </cell>
          <cell r="X155">
            <v>70.400000000000006</v>
          </cell>
          <cell r="Y155">
            <v>73.36</v>
          </cell>
          <cell r="Z155">
            <v>76.319999999999993</v>
          </cell>
          <cell r="AA155">
            <v>79.28</v>
          </cell>
          <cell r="AB155">
            <v>82.24</v>
          </cell>
          <cell r="AC155">
            <v>85.2</v>
          </cell>
          <cell r="AD155">
            <v>88.6</v>
          </cell>
          <cell r="AE155">
            <v>92</v>
          </cell>
          <cell r="AF155">
            <v>95.4</v>
          </cell>
          <cell r="AG155">
            <v>98.8</v>
          </cell>
          <cell r="AH155">
            <v>102.2</v>
          </cell>
        </row>
        <row r="156">
          <cell r="C156">
            <v>9030</v>
          </cell>
          <cell r="D156">
            <v>34</v>
          </cell>
          <cell r="E156">
            <v>35.28</v>
          </cell>
          <cell r="F156">
            <v>36.56</v>
          </cell>
          <cell r="G156">
            <v>37.840000000000003</v>
          </cell>
          <cell r="H156">
            <v>39.119999999999997</v>
          </cell>
          <cell r="I156">
            <v>40.4</v>
          </cell>
          <cell r="J156">
            <v>42.12</v>
          </cell>
          <cell r="K156">
            <v>43.84</v>
          </cell>
          <cell r="L156">
            <v>45.56</v>
          </cell>
          <cell r="M156">
            <v>47.28</v>
          </cell>
          <cell r="N156">
            <v>49</v>
          </cell>
          <cell r="O156">
            <v>50.96</v>
          </cell>
          <cell r="P156">
            <v>52.92</v>
          </cell>
          <cell r="Q156">
            <v>54.88</v>
          </cell>
          <cell r="R156">
            <v>56.84</v>
          </cell>
          <cell r="S156">
            <v>58.8</v>
          </cell>
          <cell r="T156">
            <v>61.32</v>
          </cell>
          <cell r="U156">
            <v>63.84</v>
          </cell>
          <cell r="V156">
            <v>66.36</v>
          </cell>
          <cell r="W156">
            <v>68.88</v>
          </cell>
          <cell r="X156">
            <v>71.400000000000006</v>
          </cell>
          <cell r="Y156">
            <v>74.400000000000006</v>
          </cell>
          <cell r="Z156">
            <v>77.400000000000006</v>
          </cell>
          <cell r="AA156">
            <v>80.400000000000006</v>
          </cell>
          <cell r="AB156">
            <v>83.4</v>
          </cell>
          <cell r="AC156">
            <v>86.4</v>
          </cell>
          <cell r="AD156">
            <v>89.84</v>
          </cell>
          <cell r="AE156">
            <v>93.28</v>
          </cell>
          <cell r="AF156">
            <v>96.72</v>
          </cell>
          <cell r="AG156">
            <v>100.16</v>
          </cell>
          <cell r="AH156">
            <v>103.6</v>
          </cell>
        </row>
        <row r="157">
          <cell r="C157">
            <v>10000</v>
          </cell>
          <cell r="D157">
            <v>24</v>
          </cell>
          <cell r="E157">
            <v>25</v>
          </cell>
          <cell r="F157">
            <v>26</v>
          </cell>
          <cell r="G157">
            <v>27</v>
          </cell>
          <cell r="H157">
            <v>28</v>
          </cell>
          <cell r="I157">
            <v>29</v>
          </cell>
          <cell r="J157">
            <v>30.2</v>
          </cell>
          <cell r="K157">
            <v>31.4</v>
          </cell>
          <cell r="L157">
            <v>32.6</v>
          </cell>
          <cell r="M157">
            <v>33.799999999999997</v>
          </cell>
          <cell r="N157">
            <v>35</v>
          </cell>
          <cell r="O157">
            <v>36.4</v>
          </cell>
          <cell r="P157">
            <v>37.799999999999997</v>
          </cell>
          <cell r="Q157">
            <v>39.200000000000003</v>
          </cell>
          <cell r="R157">
            <v>40.6</v>
          </cell>
          <cell r="S157">
            <v>42</v>
          </cell>
          <cell r="T157">
            <v>43.6</v>
          </cell>
          <cell r="U157">
            <v>45.2</v>
          </cell>
          <cell r="V157">
            <v>46.8</v>
          </cell>
          <cell r="W157">
            <v>48.4</v>
          </cell>
          <cell r="X157">
            <v>50</v>
          </cell>
          <cell r="Y157">
            <v>51.8</v>
          </cell>
          <cell r="Z157">
            <v>53.6</v>
          </cell>
          <cell r="AA157">
            <v>55.4</v>
          </cell>
          <cell r="AB157">
            <v>57.2</v>
          </cell>
          <cell r="AC157">
            <v>59</v>
          </cell>
          <cell r="AD157">
            <v>61.2</v>
          </cell>
          <cell r="AE157">
            <v>63.4</v>
          </cell>
          <cell r="AF157">
            <v>65.599999999999994</v>
          </cell>
          <cell r="AG157">
            <v>67.8</v>
          </cell>
          <cell r="AH157">
            <v>70</v>
          </cell>
        </row>
        <row r="158">
          <cell r="C158">
            <v>10004</v>
          </cell>
          <cell r="D158">
            <v>24</v>
          </cell>
          <cell r="E158">
            <v>25</v>
          </cell>
          <cell r="F158">
            <v>26</v>
          </cell>
          <cell r="G158">
            <v>27</v>
          </cell>
          <cell r="H158">
            <v>28</v>
          </cell>
          <cell r="I158">
            <v>29</v>
          </cell>
          <cell r="J158">
            <v>30.2</v>
          </cell>
          <cell r="K158">
            <v>31.4</v>
          </cell>
          <cell r="L158">
            <v>32.6</v>
          </cell>
          <cell r="M158">
            <v>33.799999999999997</v>
          </cell>
          <cell r="N158">
            <v>35</v>
          </cell>
          <cell r="O158">
            <v>36.4</v>
          </cell>
          <cell r="P158">
            <v>37.799999999999997</v>
          </cell>
          <cell r="Q158">
            <v>39.200000000000003</v>
          </cell>
          <cell r="R158">
            <v>40.6</v>
          </cell>
          <cell r="S158">
            <v>42</v>
          </cell>
          <cell r="T158">
            <v>43.6</v>
          </cell>
          <cell r="U158">
            <v>45.2</v>
          </cell>
          <cell r="V158">
            <v>46.8</v>
          </cell>
          <cell r="W158">
            <v>48.4</v>
          </cell>
          <cell r="X158">
            <v>50</v>
          </cell>
          <cell r="Y158">
            <v>51.8</v>
          </cell>
          <cell r="Z158">
            <v>53.6</v>
          </cell>
          <cell r="AA158">
            <v>55.4</v>
          </cell>
          <cell r="AB158">
            <v>57.2</v>
          </cell>
          <cell r="AC158">
            <v>59</v>
          </cell>
          <cell r="AD158">
            <v>61.2</v>
          </cell>
          <cell r="AE158">
            <v>63.4</v>
          </cell>
          <cell r="AF158">
            <v>65.599999999999994</v>
          </cell>
          <cell r="AG158">
            <v>67.8</v>
          </cell>
          <cell r="AH158">
            <v>70</v>
          </cell>
        </row>
        <row r="159">
          <cell r="C159">
            <v>10006</v>
          </cell>
          <cell r="D159">
            <v>25</v>
          </cell>
          <cell r="E159">
            <v>26</v>
          </cell>
          <cell r="F159">
            <v>27</v>
          </cell>
          <cell r="G159">
            <v>28</v>
          </cell>
          <cell r="H159">
            <v>29</v>
          </cell>
          <cell r="I159">
            <v>30</v>
          </cell>
          <cell r="J159">
            <v>31.2</v>
          </cell>
          <cell r="K159">
            <v>32.4</v>
          </cell>
          <cell r="L159">
            <v>33.6</v>
          </cell>
          <cell r="M159">
            <v>34.799999999999997</v>
          </cell>
          <cell r="N159">
            <v>36</v>
          </cell>
          <cell r="O159">
            <v>37.4</v>
          </cell>
          <cell r="P159">
            <v>38.799999999999997</v>
          </cell>
          <cell r="Q159">
            <v>40.200000000000003</v>
          </cell>
          <cell r="R159">
            <v>41.6</v>
          </cell>
          <cell r="S159">
            <v>43</v>
          </cell>
          <cell r="T159">
            <v>44.6</v>
          </cell>
          <cell r="U159">
            <v>46.2</v>
          </cell>
          <cell r="V159">
            <v>47.8</v>
          </cell>
          <cell r="W159">
            <v>49.4</v>
          </cell>
          <cell r="X159">
            <v>51</v>
          </cell>
          <cell r="Y159">
            <v>53</v>
          </cell>
          <cell r="Z159">
            <v>55</v>
          </cell>
          <cell r="AA159">
            <v>57</v>
          </cell>
          <cell r="AB159">
            <v>59</v>
          </cell>
          <cell r="AC159">
            <v>61</v>
          </cell>
          <cell r="AD159">
            <v>63.4</v>
          </cell>
          <cell r="AE159">
            <v>65.8</v>
          </cell>
          <cell r="AF159">
            <v>68.2</v>
          </cell>
          <cell r="AG159">
            <v>70.599999999999994</v>
          </cell>
          <cell r="AH159">
            <v>73</v>
          </cell>
        </row>
        <row r="160">
          <cell r="C160">
            <v>10008</v>
          </cell>
          <cell r="D160">
            <v>26</v>
          </cell>
          <cell r="E160">
            <v>27</v>
          </cell>
          <cell r="F160">
            <v>28</v>
          </cell>
          <cell r="G160">
            <v>29</v>
          </cell>
          <cell r="H160">
            <v>30</v>
          </cell>
          <cell r="I160">
            <v>31</v>
          </cell>
          <cell r="J160">
            <v>32.200000000000003</v>
          </cell>
          <cell r="K160">
            <v>33.4</v>
          </cell>
          <cell r="L160">
            <v>34.6</v>
          </cell>
          <cell r="M160">
            <v>35.799999999999997</v>
          </cell>
          <cell r="N160">
            <v>37</v>
          </cell>
          <cell r="O160">
            <v>38.4</v>
          </cell>
          <cell r="P160">
            <v>39.799999999999997</v>
          </cell>
          <cell r="Q160">
            <v>41.2</v>
          </cell>
          <cell r="R160">
            <v>42.6</v>
          </cell>
          <cell r="S160">
            <v>44</v>
          </cell>
          <cell r="T160">
            <v>45.8</v>
          </cell>
          <cell r="U160">
            <v>47.6</v>
          </cell>
          <cell r="V160">
            <v>49.4</v>
          </cell>
          <cell r="W160">
            <v>51.2</v>
          </cell>
          <cell r="X160">
            <v>53</v>
          </cell>
          <cell r="Y160">
            <v>55</v>
          </cell>
          <cell r="Z160">
            <v>57</v>
          </cell>
          <cell r="AA160">
            <v>59</v>
          </cell>
          <cell r="AB160">
            <v>61</v>
          </cell>
          <cell r="AC160">
            <v>63</v>
          </cell>
          <cell r="AD160">
            <v>65.400000000000006</v>
          </cell>
          <cell r="AE160">
            <v>67.8</v>
          </cell>
          <cell r="AF160">
            <v>70.2</v>
          </cell>
          <cell r="AG160">
            <v>72.599999999999994</v>
          </cell>
          <cell r="AH160">
            <v>75</v>
          </cell>
        </row>
        <row r="161">
          <cell r="C161">
            <v>10010</v>
          </cell>
          <cell r="D161">
            <v>26</v>
          </cell>
          <cell r="E161">
            <v>27</v>
          </cell>
          <cell r="F161">
            <v>28</v>
          </cell>
          <cell r="G161">
            <v>29</v>
          </cell>
          <cell r="H161">
            <v>30</v>
          </cell>
          <cell r="I161">
            <v>31</v>
          </cell>
          <cell r="J161">
            <v>32.200000000000003</v>
          </cell>
          <cell r="K161">
            <v>33.4</v>
          </cell>
          <cell r="L161">
            <v>34.6</v>
          </cell>
          <cell r="M161">
            <v>35.799999999999997</v>
          </cell>
          <cell r="N161">
            <v>37</v>
          </cell>
          <cell r="O161">
            <v>38.6</v>
          </cell>
          <cell r="P161">
            <v>40.200000000000003</v>
          </cell>
          <cell r="Q161">
            <v>41.8</v>
          </cell>
          <cell r="R161">
            <v>43.4</v>
          </cell>
          <cell r="S161">
            <v>45</v>
          </cell>
          <cell r="T161">
            <v>46.8</v>
          </cell>
          <cell r="U161">
            <v>48.6</v>
          </cell>
          <cell r="V161">
            <v>50.4</v>
          </cell>
          <cell r="W161">
            <v>52.2</v>
          </cell>
          <cell r="X161">
            <v>54</v>
          </cell>
          <cell r="Y161">
            <v>56.2</v>
          </cell>
          <cell r="Z161">
            <v>58.4</v>
          </cell>
          <cell r="AA161">
            <v>60.6</v>
          </cell>
          <cell r="AB161">
            <v>62.8</v>
          </cell>
          <cell r="AC161">
            <v>65</v>
          </cell>
          <cell r="AD161">
            <v>67.599999999999994</v>
          </cell>
          <cell r="AE161">
            <v>70.2</v>
          </cell>
          <cell r="AF161">
            <v>72.8</v>
          </cell>
          <cell r="AG161">
            <v>75.400000000000006</v>
          </cell>
          <cell r="AH161">
            <v>78</v>
          </cell>
        </row>
        <row r="162">
          <cell r="C162">
            <v>10012</v>
          </cell>
          <cell r="D162">
            <v>27</v>
          </cell>
          <cell r="E162">
            <v>28</v>
          </cell>
          <cell r="F162">
            <v>29</v>
          </cell>
          <cell r="G162">
            <v>30</v>
          </cell>
          <cell r="H162">
            <v>31</v>
          </cell>
          <cell r="I162">
            <v>32</v>
          </cell>
          <cell r="J162">
            <v>33.200000000000003</v>
          </cell>
          <cell r="K162">
            <v>34.4</v>
          </cell>
          <cell r="L162">
            <v>35.6</v>
          </cell>
          <cell r="M162">
            <v>36.799999999999997</v>
          </cell>
          <cell r="N162">
            <v>38</v>
          </cell>
          <cell r="O162">
            <v>39.6</v>
          </cell>
          <cell r="P162">
            <v>41.2</v>
          </cell>
          <cell r="Q162">
            <v>42.8</v>
          </cell>
          <cell r="R162">
            <v>44.4</v>
          </cell>
          <cell r="S162">
            <v>46</v>
          </cell>
          <cell r="T162">
            <v>47.8</v>
          </cell>
          <cell r="U162">
            <v>49.6</v>
          </cell>
          <cell r="V162">
            <v>51.4</v>
          </cell>
          <cell r="W162">
            <v>53.2</v>
          </cell>
          <cell r="X162">
            <v>55</v>
          </cell>
          <cell r="Y162">
            <v>57.4</v>
          </cell>
          <cell r="Z162">
            <v>59.8</v>
          </cell>
          <cell r="AA162">
            <v>62.2</v>
          </cell>
          <cell r="AB162">
            <v>64.599999999999994</v>
          </cell>
          <cell r="AC162">
            <v>67</v>
          </cell>
          <cell r="AD162">
            <v>69.599999999999994</v>
          </cell>
          <cell r="AE162">
            <v>72.2</v>
          </cell>
          <cell r="AF162">
            <v>74.8</v>
          </cell>
          <cell r="AG162">
            <v>77.400000000000006</v>
          </cell>
          <cell r="AH162">
            <v>80</v>
          </cell>
        </row>
        <row r="163">
          <cell r="C163">
            <v>10014</v>
          </cell>
          <cell r="D163">
            <v>27</v>
          </cell>
          <cell r="E163">
            <v>28.2</v>
          </cell>
          <cell r="F163">
            <v>29.4</v>
          </cell>
          <cell r="G163">
            <v>30.6</v>
          </cell>
          <cell r="H163">
            <v>31.8</v>
          </cell>
          <cell r="I163">
            <v>33</v>
          </cell>
          <cell r="J163">
            <v>34.200000000000003</v>
          </cell>
          <cell r="K163">
            <v>35.4</v>
          </cell>
          <cell r="L163">
            <v>36.6</v>
          </cell>
          <cell r="M163">
            <v>37.799999999999997</v>
          </cell>
          <cell r="N163">
            <v>39</v>
          </cell>
          <cell r="O163">
            <v>40.6</v>
          </cell>
          <cell r="P163">
            <v>42.2</v>
          </cell>
          <cell r="Q163">
            <v>43.8</v>
          </cell>
          <cell r="R163">
            <v>45.4</v>
          </cell>
          <cell r="S163">
            <v>47</v>
          </cell>
          <cell r="T163">
            <v>49</v>
          </cell>
          <cell r="U163">
            <v>51</v>
          </cell>
          <cell r="V163">
            <v>53</v>
          </cell>
          <cell r="W163">
            <v>55</v>
          </cell>
          <cell r="X163">
            <v>57</v>
          </cell>
          <cell r="Y163">
            <v>59.4</v>
          </cell>
          <cell r="Z163">
            <v>61.8</v>
          </cell>
          <cell r="AA163">
            <v>64.2</v>
          </cell>
          <cell r="AB163">
            <v>66.599999999999994</v>
          </cell>
          <cell r="AC163">
            <v>69</v>
          </cell>
          <cell r="AD163">
            <v>71.599999999999994</v>
          </cell>
          <cell r="AE163">
            <v>74.2</v>
          </cell>
          <cell r="AF163">
            <v>76.8</v>
          </cell>
          <cell r="AG163">
            <v>79.400000000000006</v>
          </cell>
          <cell r="AH163">
            <v>82</v>
          </cell>
        </row>
        <row r="164">
          <cell r="C164">
            <v>10016</v>
          </cell>
          <cell r="D164">
            <v>28</v>
          </cell>
          <cell r="E164">
            <v>29</v>
          </cell>
          <cell r="F164">
            <v>30</v>
          </cell>
          <cell r="G164">
            <v>31</v>
          </cell>
          <cell r="H164">
            <v>32</v>
          </cell>
          <cell r="I164">
            <v>33</v>
          </cell>
          <cell r="J164">
            <v>34.4</v>
          </cell>
          <cell r="K164">
            <v>35.799999999999997</v>
          </cell>
          <cell r="L164">
            <v>37.200000000000003</v>
          </cell>
          <cell r="M164">
            <v>38.6</v>
          </cell>
          <cell r="N164">
            <v>40</v>
          </cell>
          <cell r="O164">
            <v>41.6</v>
          </cell>
          <cell r="P164">
            <v>43.2</v>
          </cell>
          <cell r="Q164">
            <v>44.8</v>
          </cell>
          <cell r="R164">
            <v>46.4</v>
          </cell>
          <cell r="S164">
            <v>48</v>
          </cell>
          <cell r="T164">
            <v>50</v>
          </cell>
          <cell r="U164">
            <v>52</v>
          </cell>
          <cell r="V164">
            <v>54</v>
          </cell>
          <cell r="W164">
            <v>56</v>
          </cell>
          <cell r="X164">
            <v>58</v>
          </cell>
          <cell r="Y164">
            <v>60.4</v>
          </cell>
          <cell r="Z164">
            <v>62.8</v>
          </cell>
          <cell r="AA164">
            <v>65.2</v>
          </cell>
          <cell r="AB164">
            <v>67.599999999999994</v>
          </cell>
          <cell r="AC164">
            <v>70</v>
          </cell>
          <cell r="AD164">
            <v>72.8</v>
          </cell>
          <cell r="AE164">
            <v>75.599999999999994</v>
          </cell>
          <cell r="AF164">
            <v>78.400000000000006</v>
          </cell>
          <cell r="AG164">
            <v>81.2</v>
          </cell>
          <cell r="AH164">
            <v>84</v>
          </cell>
        </row>
        <row r="165">
          <cell r="C165">
            <v>10018</v>
          </cell>
          <cell r="D165">
            <v>29</v>
          </cell>
          <cell r="E165">
            <v>30</v>
          </cell>
          <cell r="F165">
            <v>31</v>
          </cell>
          <cell r="G165">
            <v>32</v>
          </cell>
          <cell r="H165">
            <v>33</v>
          </cell>
          <cell r="I165">
            <v>34</v>
          </cell>
          <cell r="J165">
            <v>35.4</v>
          </cell>
          <cell r="K165">
            <v>36.799999999999997</v>
          </cell>
          <cell r="L165">
            <v>38.200000000000003</v>
          </cell>
          <cell r="M165">
            <v>39.6</v>
          </cell>
          <cell r="N165">
            <v>41</v>
          </cell>
          <cell r="O165">
            <v>42.6</v>
          </cell>
          <cell r="P165">
            <v>44.2</v>
          </cell>
          <cell r="Q165">
            <v>45.8</v>
          </cell>
          <cell r="R165">
            <v>47.4</v>
          </cell>
          <cell r="S165">
            <v>49</v>
          </cell>
          <cell r="T165">
            <v>51.2</v>
          </cell>
          <cell r="U165">
            <v>53.4</v>
          </cell>
          <cell r="V165">
            <v>55.6</v>
          </cell>
          <cell r="W165">
            <v>57.8</v>
          </cell>
          <cell r="X165">
            <v>60</v>
          </cell>
          <cell r="Y165">
            <v>62.4</v>
          </cell>
          <cell r="Z165">
            <v>64.8</v>
          </cell>
          <cell r="AA165">
            <v>67.2</v>
          </cell>
          <cell r="AB165">
            <v>69.599999999999994</v>
          </cell>
          <cell r="AC165">
            <v>72</v>
          </cell>
          <cell r="AD165">
            <v>74.8</v>
          </cell>
          <cell r="AE165">
            <v>77.599999999999994</v>
          </cell>
          <cell r="AF165">
            <v>80.400000000000006</v>
          </cell>
          <cell r="AG165">
            <v>83.2</v>
          </cell>
          <cell r="AH165">
            <v>86</v>
          </cell>
        </row>
        <row r="166">
          <cell r="C166">
            <v>10020</v>
          </cell>
          <cell r="D166">
            <v>29</v>
          </cell>
          <cell r="E166">
            <v>30.2</v>
          </cell>
          <cell r="F166">
            <v>31.4</v>
          </cell>
          <cell r="G166">
            <v>32.6</v>
          </cell>
          <cell r="H166">
            <v>33.799999999999997</v>
          </cell>
          <cell r="I166">
            <v>35</v>
          </cell>
          <cell r="J166">
            <v>36.200000000000003</v>
          </cell>
          <cell r="K166">
            <v>37.4</v>
          </cell>
          <cell r="L166">
            <v>38.6</v>
          </cell>
          <cell r="M166">
            <v>39.799999999999997</v>
          </cell>
          <cell r="N166">
            <v>41</v>
          </cell>
          <cell r="O166">
            <v>42.8</v>
          </cell>
          <cell r="P166">
            <v>44.6</v>
          </cell>
          <cell r="Q166">
            <v>46.4</v>
          </cell>
          <cell r="R166">
            <v>48.2</v>
          </cell>
          <cell r="S166">
            <v>50</v>
          </cell>
          <cell r="T166">
            <v>52.2</v>
          </cell>
          <cell r="U166">
            <v>54.4</v>
          </cell>
          <cell r="V166">
            <v>56.6</v>
          </cell>
          <cell r="W166">
            <v>58.8</v>
          </cell>
          <cell r="X166">
            <v>61</v>
          </cell>
          <cell r="Y166">
            <v>63.6</v>
          </cell>
          <cell r="Z166">
            <v>66.2</v>
          </cell>
          <cell r="AA166">
            <v>68.8</v>
          </cell>
          <cell r="AB166">
            <v>71.400000000000006</v>
          </cell>
          <cell r="AC166">
            <v>74</v>
          </cell>
          <cell r="AD166">
            <v>76.8</v>
          </cell>
          <cell r="AE166">
            <v>79.599999999999994</v>
          </cell>
          <cell r="AF166">
            <v>82.4</v>
          </cell>
          <cell r="AG166">
            <v>85.2</v>
          </cell>
          <cell r="AH166">
            <v>88</v>
          </cell>
        </row>
        <row r="167">
          <cell r="C167">
            <v>10022</v>
          </cell>
          <cell r="D167">
            <v>30</v>
          </cell>
          <cell r="E167">
            <v>31</v>
          </cell>
          <cell r="F167">
            <v>32</v>
          </cell>
          <cell r="G167">
            <v>33</v>
          </cell>
          <cell r="H167">
            <v>34</v>
          </cell>
          <cell r="I167">
            <v>35</v>
          </cell>
          <cell r="J167">
            <v>36.4</v>
          </cell>
          <cell r="K167">
            <v>37.799999999999997</v>
          </cell>
          <cell r="L167">
            <v>39.200000000000003</v>
          </cell>
          <cell r="M167">
            <v>40.6</v>
          </cell>
          <cell r="N167">
            <v>42</v>
          </cell>
          <cell r="O167">
            <v>43.8</v>
          </cell>
          <cell r="P167">
            <v>45.6</v>
          </cell>
          <cell r="Q167">
            <v>47.4</v>
          </cell>
          <cell r="R167">
            <v>49.2</v>
          </cell>
          <cell r="S167">
            <v>51</v>
          </cell>
          <cell r="T167">
            <v>53.2</v>
          </cell>
          <cell r="U167">
            <v>55.4</v>
          </cell>
          <cell r="V167">
            <v>57.6</v>
          </cell>
          <cell r="W167">
            <v>59.8</v>
          </cell>
          <cell r="X167">
            <v>62</v>
          </cell>
          <cell r="Y167">
            <v>64.599999999999994</v>
          </cell>
          <cell r="Z167">
            <v>67.2</v>
          </cell>
          <cell r="AA167">
            <v>69.8</v>
          </cell>
          <cell r="AB167">
            <v>72.400000000000006</v>
          </cell>
          <cell r="AC167">
            <v>75</v>
          </cell>
          <cell r="AD167">
            <v>78</v>
          </cell>
          <cell r="AE167">
            <v>81</v>
          </cell>
          <cell r="AF167">
            <v>84</v>
          </cell>
          <cell r="AG167">
            <v>87</v>
          </cell>
          <cell r="AH167">
            <v>90</v>
          </cell>
        </row>
        <row r="168">
          <cell r="C168">
            <v>10024</v>
          </cell>
          <cell r="D168">
            <v>30</v>
          </cell>
          <cell r="E168">
            <v>31.2</v>
          </cell>
          <cell r="F168">
            <v>32.4</v>
          </cell>
          <cell r="G168">
            <v>33.6</v>
          </cell>
          <cell r="H168">
            <v>34.799999999999997</v>
          </cell>
          <cell r="I168">
            <v>36</v>
          </cell>
          <cell r="J168">
            <v>37.4</v>
          </cell>
          <cell r="K168">
            <v>38.799999999999997</v>
          </cell>
          <cell r="L168">
            <v>40.200000000000003</v>
          </cell>
          <cell r="M168">
            <v>41.6</v>
          </cell>
          <cell r="N168">
            <v>43</v>
          </cell>
          <cell r="O168">
            <v>44.8</v>
          </cell>
          <cell r="P168">
            <v>46.6</v>
          </cell>
          <cell r="Q168">
            <v>48.4</v>
          </cell>
          <cell r="R168">
            <v>50.2</v>
          </cell>
          <cell r="S168">
            <v>52</v>
          </cell>
          <cell r="T168">
            <v>54.2</v>
          </cell>
          <cell r="U168">
            <v>56.4</v>
          </cell>
          <cell r="V168">
            <v>58.6</v>
          </cell>
          <cell r="W168">
            <v>60.8</v>
          </cell>
          <cell r="X168">
            <v>63</v>
          </cell>
          <cell r="Y168">
            <v>65.8</v>
          </cell>
          <cell r="Z168">
            <v>68.599999999999994</v>
          </cell>
          <cell r="AA168">
            <v>71.400000000000006</v>
          </cell>
          <cell r="AB168">
            <v>74.2</v>
          </cell>
          <cell r="AC168">
            <v>77</v>
          </cell>
          <cell r="AD168">
            <v>80</v>
          </cell>
          <cell r="AE168">
            <v>83</v>
          </cell>
          <cell r="AF168">
            <v>86</v>
          </cell>
          <cell r="AG168">
            <v>89</v>
          </cell>
          <cell r="AH168">
            <v>92</v>
          </cell>
        </row>
        <row r="169">
          <cell r="C169">
            <v>10026</v>
          </cell>
          <cell r="D169">
            <v>31</v>
          </cell>
          <cell r="E169">
            <v>32.200000000000003</v>
          </cell>
          <cell r="F169">
            <v>33.4</v>
          </cell>
          <cell r="G169">
            <v>34.6</v>
          </cell>
          <cell r="H169">
            <v>35.799999999999997</v>
          </cell>
          <cell r="I169">
            <v>37</v>
          </cell>
          <cell r="J169">
            <v>38.4</v>
          </cell>
          <cell r="K169">
            <v>39.799999999999997</v>
          </cell>
          <cell r="L169">
            <v>41.2</v>
          </cell>
          <cell r="M169">
            <v>42.6</v>
          </cell>
          <cell r="N169">
            <v>44</v>
          </cell>
          <cell r="O169">
            <v>45.8</v>
          </cell>
          <cell r="P169">
            <v>47.6</v>
          </cell>
          <cell r="Q169">
            <v>49.4</v>
          </cell>
          <cell r="R169">
            <v>51.2</v>
          </cell>
          <cell r="S169">
            <v>53</v>
          </cell>
          <cell r="T169">
            <v>55.4</v>
          </cell>
          <cell r="U169">
            <v>57.8</v>
          </cell>
          <cell r="V169">
            <v>60.2</v>
          </cell>
          <cell r="W169">
            <v>62.6</v>
          </cell>
          <cell r="X169">
            <v>65</v>
          </cell>
          <cell r="Y169">
            <v>67.599999999999994</v>
          </cell>
          <cell r="Z169">
            <v>70.2</v>
          </cell>
          <cell r="AA169">
            <v>72.8</v>
          </cell>
          <cell r="AB169">
            <v>75.400000000000006</v>
          </cell>
          <cell r="AC169">
            <v>78</v>
          </cell>
          <cell r="AD169">
            <v>81.2</v>
          </cell>
          <cell r="AE169">
            <v>84.4</v>
          </cell>
          <cell r="AF169">
            <v>87.6</v>
          </cell>
          <cell r="AG169">
            <v>90.8</v>
          </cell>
          <cell r="AH169">
            <v>94</v>
          </cell>
        </row>
        <row r="170">
          <cell r="C170">
            <v>10028</v>
          </cell>
          <cell r="D170">
            <v>31</v>
          </cell>
          <cell r="E170">
            <v>32.200000000000003</v>
          </cell>
          <cell r="F170">
            <v>33.4</v>
          </cell>
          <cell r="G170">
            <v>34.6</v>
          </cell>
          <cell r="H170">
            <v>35.799999999999997</v>
          </cell>
          <cell r="I170">
            <v>37</v>
          </cell>
          <cell r="J170">
            <v>38.6</v>
          </cell>
          <cell r="K170">
            <v>40.200000000000003</v>
          </cell>
          <cell r="L170">
            <v>41.8</v>
          </cell>
          <cell r="M170">
            <v>43.4</v>
          </cell>
          <cell r="N170">
            <v>45</v>
          </cell>
          <cell r="O170">
            <v>46.8</v>
          </cell>
          <cell r="P170">
            <v>48.6</v>
          </cell>
          <cell r="Q170">
            <v>50.4</v>
          </cell>
          <cell r="R170">
            <v>52.2</v>
          </cell>
          <cell r="S170">
            <v>54</v>
          </cell>
          <cell r="T170">
            <v>56.4</v>
          </cell>
          <cell r="U170">
            <v>58.8</v>
          </cell>
          <cell r="V170">
            <v>61.2</v>
          </cell>
          <cell r="W170">
            <v>63.6</v>
          </cell>
          <cell r="X170">
            <v>66</v>
          </cell>
          <cell r="Y170">
            <v>68.8</v>
          </cell>
          <cell r="Z170">
            <v>71.599999999999994</v>
          </cell>
          <cell r="AA170">
            <v>74.400000000000006</v>
          </cell>
          <cell r="AB170">
            <v>77.2</v>
          </cell>
          <cell r="AC170">
            <v>80</v>
          </cell>
          <cell r="AD170">
            <v>83.2</v>
          </cell>
          <cell r="AE170">
            <v>86.4</v>
          </cell>
          <cell r="AF170">
            <v>89.6</v>
          </cell>
          <cell r="AG170">
            <v>92.8</v>
          </cell>
          <cell r="AH170">
            <v>96</v>
          </cell>
        </row>
        <row r="171">
          <cell r="C171">
            <v>10030</v>
          </cell>
          <cell r="D171">
            <v>32</v>
          </cell>
          <cell r="E171">
            <v>33.200000000000003</v>
          </cell>
          <cell r="F171">
            <v>34.4</v>
          </cell>
          <cell r="G171">
            <v>35.6</v>
          </cell>
          <cell r="H171">
            <v>36.799999999999997</v>
          </cell>
          <cell r="I171">
            <v>38</v>
          </cell>
          <cell r="J171">
            <v>39.6</v>
          </cell>
          <cell r="K171">
            <v>41.2</v>
          </cell>
          <cell r="L171">
            <v>42.8</v>
          </cell>
          <cell r="M171">
            <v>44.4</v>
          </cell>
          <cell r="N171">
            <v>46</v>
          </cell>
          <cell r="O171">
            <v>47.8</v>
          </cell>
          <cell r="P171">
            <v>49.6</v>
          </cell>
          <cell r="Q171">
            <v>51.4</v>
          </cell>
          <cell r="R171">
            <v>53.2</v>
          </cell>
          <cell r="S171">
            <v>55</v>
          </cell>
          <cell r="T171">
            <v>57.4</v>
          </cell>
          <cell r="U171">
            <v>59.8</v>
          </cell>
          <cell r="V171">
            <v>62.2</v>
          </cell>
          <cell r="W171">
            <v>64.599999999999994</v>
          </cell>
          <cell r="X171">
            <v>67</v>
          </cell>
          <cell r="Y171">
            <v>69.8</v>
          </cell>
          <cell r="Z171">
            <v>72.599999999999994</v>
          </cell>
          <cell r="AA171">
            <v>75.400000000000006</v>
          </cell>
          <cell r="AB171">
            <v>78.2</v>
          </cell>
          <cell r="AC171">
            <v>81</v>
          </cell>
          <cell r="AD171">
            <v>84.2</v>
          </cell>
          <cell r="AE171">
            <v>87.4</v>
          </cell>
          <cell r="AF171">
            <v>90.6</v>
          </cell>
          <cell r="AG171">
            <v>93.8</v>
          </cell>
          <cell r="AH171">
            <v>97</v>
          </cell>
        </row>
        <row r="172">
          <cell r="C172">
            <v>11000</v>
          </cell>
          <cell r="D172">
            <v>22.4</v>
          </cell>
          <cell r="E172">
            <v>23.36</v>
          </cell>
          <cell r="F172">
            <v>24.32</v>
          </cell>
          <cell r="G172">
            <v>25.28</v>
          </cell>
          <cell r="H172">
            <v>26.24</v>
          </cell>
          <cell r="I172">
            <v>27.2</v>
          </cell>
          <cell r="J172">
            <v>28.28</v>
          </cell>
          <cell r="K172">
            <v>29.36</v>
          </cell>
          <cell r="L172">
            <v>30.44</v>
          </cell>
          <cell r="M172">
            <v>31.52</v>
          </cell>
          <cell r="N172">
            <v>32.6</v>
          </cell>
          <cell r="O172">
            <v>33.92</v>
          </cell>
          <cell r="P172">
            <v>35.24</v>
          </cell>
          <cell r="Q172">
            <v>36.56</v>
          </cell>
          <cell r="R172">
            <v>37.880000000000003</v>
          </cell>
          <cell r="S172">
            <v>39.200000000000003</v>
          </cell>
          <cell r="T172">
            <v>40.68</v>
          </cell>
          <cell r="U172">
            <v>42.16</v>
          </cell>
          <cell r="V172">
            <v>43.64</v>
          </cell>
          <cell r="W172">
            <v>45.12</v>
          </cell>
          <cell r="X172">
            <v>46.6</v>
          </cell>
          <cell r="Y172">
            <v>48.28</v>
          </cell>
          <cell r="Z172">
            <v>49.96</v>
          </cell>
          <cell r="AA172">
            <v>51.64</v>
          </cell>
          <cell r="AB172">
            <v>53.32</v>
          </cell>
          <cell r="AC172">
            <v>55</v>
          </cell>
          <cell r="AD172">
            <v>57.08</v>
          </cell>
          <cell r="AE172">
            <v>59.16</v>
          </cell>
          <cell r="AF172">
            <v>61.24</v>
          </cell>
          <cell r="AG172">
            <v>63.32</v>
          </cell>
          <cell r="AH172">
            <v>65.400000000000006</v>
          </cell>
        </row>
        <row r="173">
          <cell r="C173">
            <v>11004</v>
          </cell>
          <cell r="D173">
            <v>22.4</v>
          </cell>
          <cell r="E173">
            <v>23.36</v>
          </cell>
          <cell r="F173">
            <v>24.32</v>
          </cell>
          <cell r="G173">
            <v>25.28</v>
          </cell>
          <cell r="H173">
            <v>26.24</v>
          </cell>
          <cell r="I173">
            <v>27.2</v>
          </cell>
          <cell r="J173">
            <v>28.28</v>
          </cell>
          <cell r="K173">
            <v>29.36</v>
          </cell>
          <cell r="L173">
            <v>30.44</v>
          </cell>
          <cell r="M173">
            <v>31.52</v>
          </cell>
          <cell r="N173">
            <v>32.6</v>
          </cell>
          <cell r="O173">
            <v>33.92</v>
          </cell>
          <cell r="P173">
            <v>35.24</v>
          </cell>
          <cell r="Q173">
            <v>36.56</v>
          </cell>
          <cell r="R173">
            <v>37.880000000000003</v>
          </cell>
          <cell r="S173">
            <v>39.200000000000003</v>
          </cell>
          <cell r="T173">
            <v>40.68</v>
          </cell>
          <cell r="U173">
            <v>42.16</v>
          </cell>
          <cell r="V173">
            <v>43.64</v>
          </cell>
          <cell r="W173">
            <v>45.12</v>
          </cell>
          <cell r="X173">
            <v>46.6</v>
          </cell>
          <cell r="Y173">
            <v>48.28</v>
          </cell>
          <cell r="Z173">
            <v>49.96</v>
          </cell>
          <cell r="AA173">
            <v>51.64</v>
          </cell>
          <cell r="AB173">
            <v>53.32</v>
          </cell>
          <cell r="AC173">
            <v>55</v>
          </cell>
          <cell r="AD173">
            <v>57.08</v>
          </cell>
          <cell r="AE173">
            <v>59.16</v>
          </cell>
          <cell r="AF173">
            <v>61.24</v>
          </cell>
          <cell r="AG173">
            <v>63.32</v>
          </cell>
          <cell r="AH173">
            <v>65.400000000000006</v>
          </cell>
        </row>
        <row r="174">
          <cell r="C174">
            <v>11006</v>
          </cell>
          <cell r="D174">
            <v>23.4</v>
          </cell>
          <cell r="E174">
            <v>24.32</v>
          </cell>
          <cell r="F174">
            <v>25.24</v>
          </cell>
          <cell r="G174">
            <v>26.16</v>
          </cell>
          <cell r="H174">
            <v>27.08</v>
          </cell>
          <cell r="I174">
            <v>28</v>
          </cell>
          <cell r="J174">
            <v>29.12</v>
          </cell>
          <cell r="K174">
            <v>30.24</v>
          </cell>
          <cell r="L174">
            <v>31.36</v>
          </cell>
          <cell r="M174">
            <v>32.479999999999997</v>
          </cell>
          <cell r="N174">
            <v>33.6</v>
          </cell>
          <cell r="O174">
            <v>34.92</v>
          </cell>
          <cell r="P174">
            <v>36.24</v>
          </cell>
          <cell r="Q174">
            <v>37.56</v>
          </cell>
          <cell r="R174">
            <v>38.880000000000003</v>
          </cell>
          <cell r="S174">
            <v>40.200000000000003</v>
          </cell>
          <cell r="T174">
            <v>41.68</v>
          </cell>
          <cell r="U174">
            <v>43.16</v>
          </cell>
          <cell r="V174">
            <v>44.64</v>
          </cell>
          <cell r="W174">
            <v>46.12</v>
          </cell>
          <cell r="X174">
            <v>47.6</v>
          </cell>
          <cell r="Y174">
            <v>49.48</v>
          </cell>
          <cell r="Z174">
            <v>51.36</v>
          </cell>
          <cell r="AA174">
            <v>53.24</v>
          </cell>
          <cell r="AB174">
            <v>55.12</v>
          </cell>
          <cell r="AC174">
            <v>57</v>
          </cell>
          <cell r="AD174">
            <v>59.24</v>
          </cell>
          <cell r="AE174">
            <v>61.48</v>
          </cell>
          <cell r="AF174">
            <v>63.72</v>
          </cell>
          <cell r="AG174">
            <v>65.959999999999994</v>
          </cell>
          <cell r="AH174">
            <v>68.2</v>
          </cell>
        </row>
        <row r="175">
          <cell r="C175">
            <v>11008</v>
          </cell>
          <cell r="D175">
            <v>24.2</v>
          </cell>
          <cell r="E175">
            <v>25.12</v>
          </cell>
          <cell r="F175">
            <v>26.04</v>
          </cell>
          <cell r="G175">
            <v>26.96</v>
          </cell>
          <cell r="H175">
            <v>27.88</v>
          </cell>
          <cell r="I175">
            <v>28.8</v>
          </cell>
          <cell r="J175">
            <v>29.92</v>
          </cell>
          <cell r="K175">
            <v>31.04</v>
          </cell>
          <cell r="L175">
            <v>32.159999999999997</v>
          </cell>
          <cell r="M175">
            <v>33.28</v>
          </cell>
          <cell r="N175">
            <v>34.4</v>
          </cell>
          <cell r="O175">
            <v>35.72</v>
          </cell>
          <cell r="P175">
            <v>37.04</v>
          </cell>
          <cell r="Q175">
            <v>38.36</v>
          </cell>
          <cell r="R175">
            <v>39.68</v>
          </cell>
          <cell r="S175">
            <v>41</v>
          </cell>
          <cell r="T175">
            <v>42.68</v>
          </cell>
          <cell r="U175">
            <v>44.36</v>
          </cell>
          <cell r="V175">
            <v>46.04</v>
          </cell>
          <cell r="W175">
            <v>47.72</v>
          </cell>
          <cell r="X175">
            <v>49.4</v>
          </cell>
          <cell r="Y175">
            <v>51.28</v>
          </cell>
          <cell r="Z175">
            <v>53.16</v>
          </cell>
          <cell r="AA175">
            <v>55.04</v>
          </cell>
          <cell r="AB175">
            <v>56.92</v>
          </cell>
          <cell r="AC175">
            <v>58.8</v>
          </cell>
          <cell r="AD175">
            <v>61.04</v>
          </cell>
          <cell r="AE175">
            <v>63.28</v>
          </cell>
          <cell r="AF175">
            <v>65.52</v>
          </cell>
          <cell r="AG175">
            <v>67.760000000000005</v>
          </cell>
          <cell r="AH175">
            <v>70</v>
          </cell>
        </row>
        <row r="176">
          <cell r="C176">
            <v>11010</v>
          </cell>
          <cell r="D176">
            <v>24.4</v>
          </cell>
          <cell r="E176">
            <v>25.32</v>
          </cell>
          <cell r="F176">
            <v>26.24</v>
          </cell>
          <cell r="G176">
            <v>27.16</v>
          </cell>
          <cell r="H176">
            <v>28.08</v>
          </cell>
          <cell r="I176">
            <v>29</v>
          </cell>
          <cell r="J176">
            <v>30.12</v>
          </cell>
          <cell r="K176">
            <v>31.24</v>
          </cell>
          <cell r="L176">
            <v>32.36</v>
          </cell>
          <cell r="M176">
            <v>33.479999999999997</v>
          </cell>
          <cell r="N176">
            <v>34.6</v>
          </cell>
          <cell r="O176">
            <v>36.08</v>
          </cell>
          <cell r="P176">
            <v>37.56</v>
          </cell>
          <cell r="Q176">
            <v>39.04</v>
          </cell>
          <cell r="R176">
            <v>40.520000000000003</v>
          </cell>
          <cell r="S176">
            <v>42</v>
          </cell>
          <cell r="T176">
            <v>43.68</v>
          </cell>
          <cell r="U176">
            <v>45.36</v>
          </cell>
          <cell r="V176">
            <v>47.04</v>
          </cell>
          <cell r="W176">
            <v>48.72</v>
          </cell>
          <cell r="X176">
            <v>50.4</v>
          </cell>
          <cell r="Y176">
            <v>52.44</v>
          </cell>
          <cell r="Z176">
            <v>54.48</v>
          </cell>
          <cell r="AA176">
            <v>56.52</v>
          </cell>
          <cell r="AB176">
            <v>58.56</v>
          </cell>
          <cell r="AC176">
            <v>60.6</v>
          </cell>
          <cell r="AD176">
            <v>63.04</v>
          </cell>
          <cell r="AE176">
            <v>65.48</v>
          </cell>
          <cell r="AF176">
            <v>67.92</v>
          </cell>
          <cell r="AG176">
            <v>70.36</v>
          </cell>
          <cell r="AH176">
            <v>72.8</v>
          </cell>
        </row>
        <row r="177">
          <cell r="C177">
            <v>11012</v>
          </cell>
          <cell r="D177">
            <v>25.2</v>
          </cell>
          <cell r="E177">
            <v>26.12</v>
          </cell>
          <cell r="F177">
            <v>27.04</v>
          </cell>
          <cell r="G177">
            <v>27.96</v>
          </cell>
          <cell r="H177">
            <v>28.88</v>
          </cell>
          <cell r="I177">
            <v>29.8</v>
          </cell>
          <cell r="J177">
            <v>30.92</v>
          </cell>
          <cell r="K177">
            <v>32.04</v>
          </cell>
          <cell r="L177">
            <v>33.159999999999997</v>
          </cell>
          <cell r="M177">
            <v>34.28</v>
          </cell>
          <cell r="N177">
            <v>35.4</v>
          </cell>
          <cell r="O177">
            <v>36.92</v>
          </cell>
          <cell r="P177">
            <v>38.44</v>
          </cell>
          <cell r="Q177">
            <v>39.96</v>
          </cell>
          <cell r="R177">
            <v>41.48</v>
          </cell>
          <cell r="S177">
            <v>43</v>
          </cell>
          <cell r="T177">
            <v>44.68</v>
          </cell>
          <cell r="U177">
            <v>46.36</v>
          </cell>
          <cell r="V177">
            <v>48.04</v>
          </cell>
          <cell r="W177">
            <v>49.72</v>
          </cell>
          <cell r="X177">
            <v>51.4</v>
          </cell>
          <cell r="Y177">
            <v>53.64</v>
          </cell>
          <cell r="Z177">
            <v>55.88</v>
          </cell>
          <cell r="AA177">
            <v>58.12</v>
          </cell>
          <cell r="AB177">
            <v>60.36</v>
          </cell>
          <cell r="AC177">
            <v>62.6</v>
          </cell>
          <cell r="AD177">
            <v>65</v>
          </cell>
          <cell r="AE177">
            <v>67.400000000000006</v>
          </cell>
          <cell r="AF177">
            <v>69.8</v>
          </cell>
          <cell r="AG177">
            <v>72.2</v>
          </cell>
          <cell r="AH177">
            <v>74.599999999999994</v>
          </cell>
        </row>
        <row r="178">
          <cell r="C178">
            <v>11014</v>
          </cell>
          <cell r="D178">
            <v>25.2</v>
          </cell>
          <cell r="E178">
            <v>26.32</v>
          </cell>
          <cell r="F178">
            <v>27.44</v>
          </cell>
          <cell r="G178">
            <v>28.56</v>
          </cell>
          <cell r="H178">
            <v>29.68</v>
          </cell>
          <cell r="I178">
            <v>30.8</v>
          </cell>
          <cell r="J178">
            <v>31.92</v>
          </cell>
          <cell r="K178">
            <v>33.04</v>
          </cell>
          <cell r="L178">
            <v>34.159999999999997</v>
          </cell>
          <cell r="M178">
            <v>35.28</v>
          </cell>
          <cell r="N178">
            <v>36.4</v>
          </cell>
          <cell r="O178">
            <v>37.880000000000003</v>
          </cell>
          <cell r="P178">
            <v>39.36</v>
          </cell>
          <cell r="Q178">
            <v>40.840000000000003</v>
          </cell>
          <cell r="R178">
            <v>42.32</v>
          </cell>
          <cell r="S178">
            <v>43.8</v>
          </cell>
          <cell r="T178">
            <v>45.68</v>
          </cell>
          <cell r="U178">
            <v>47.56</v>
          </cell>
          <cell r="V178">
            <v>49.44</v>
          </cell>
          <cell r="W178">
            <v>51.32</v>
          </cell>
          <cell r="X178">
            <v>53.2</v>
          </cell>
          <cell r="Y178">
            <v>55.44</v>
          </cell>
          <cell r="Z178">
            <v>57.68</v>
          </cell>
          <cell r="AA178">
            <v>59.92</v>
          </cell>
          <cell r="AB178">
            <v>62.16</v>
          </cell>
          <cell r="AC178">
            <v>64.400000000000006</v>
          </cell>
          <cell r="AD178">
            <v>66.84</v>
          </cell>
          <cell r="AE178">
            <v>69.28</v>
          </cell>
          <cell r="AF178">
            <v>71.72</v>
          </cell>
          <cell r="AG178">
            <v>74.16</v>
          </cell>
          <cell r="AH178">
            <v>76.599999999999994</v>
          </cell>
        </row>
        <row r="179">
          <cell r="C179">
            <v>11016</v>
          </cell>
          <cell r="D179">
            <v>26.2</v>
          </cell>
          <cell r="E179">
            <v>27.12</v>
          </cell>
          <cell r="F179">
            <v>28.04</v>
          </cell>
          <cell r="G179">
            <v>28.96</v>
          </cell>
          <cell r="H179">
            <v>29.88</v>
          </cell>
          <cell r="I179">
            <v>30.8</v>
          </cell>
          <cell r="J179">
            <v>32.08</v>
          </cell>
          <cell r="K179">
            <v>33.36</v>
          </cell>
          <cell r="L179">
            <v>34.64</v>
          </cell>
          <cell r="M179">
            <v>35.92</v>
          </cell>
          <cell r="N179">
            <v>37.200000000000003</v>
          </cell>
          <cell r="O179">
            <v>38.72</v>
          </cell>
          <cell r="P179">
            <v>40.24</v>
          </cell>
          <cell r="Q179">
            <v>41.76</v>
          </cell>
          <cell r="R179">
            <v>43.28</v>
          </cell>
          <cell r="S179">
            <v>44.8</v>
          </cell>
          <cell r="T179">
            <v>46.68</v>
          </cell>
          <cell r="U179">
            <v>48.56</v>
          </cell>
          <cell r="V179">
            <v>50.44</v>
          </cell>
          <cell r="W179">
            <v>52.32</v>
          </cell>
          <cell r="X179">
            <v>54.2</v>
          </cell>
          <cell r="Y179">
            <v>56.44</v>
          </cell>
          <cell r="Z179">
            <v>58.68</v>
          </cell>
          <cell r="AA179">
            <v>60.92</v>
          </cell>
          <cell r="AB179">
            <v>63.16</v>
          </cell>
          <cell r="AC179">
            <v>65.400000000000006</v>
          </cell>
          <cell r="AD179">
            <v>68</v>
          </cell>
          <cell r="AE179">
            <v>70.599999999999994</v>
          </cell>
          <cell r="AF179">
            <v>73.2</v>
          </cell>
          <cell r="AG179">
            <v>75.8</v>
          </cell>
          <cell r="AH179">
            <v>78.400000000000006</v>
          </cell>
        </row>
        <row r="180">
          <cell r="C180">
            <v>11018</v>
          </cell>
          <cell r="D180">
            <v>27</v>
          </cell>
          <cell r="E180">
            <v>27.96</v>
          </cell>
          <cell r="F180">
            <v>28.92</v>
          </cell>
          <cell r="G180">
            <v>29.88</v>
          </cell>
          <cell r="H180">
            <v>30.84</v>
          </cell>
          <cell r="I180">
            <v>31.8</v>
          </cell>
          <cell r="J180">
            <v>33.08</v>
          </cell>
          <cell r="K180">
            <v>34.36</v>
          </cell>
          <cell r="L180">
            <v>35.64</v>
          </cell>
          <cell r="M180">
            <v>36.92</v>
          </cell>
          <cell r="N180">
            <v>38.200000000000003</v>
          </cell>
          <cell r="O180">
            <v>39.72</v>
          </cell>
          <cell r="P180">
            <v>41.24</v>
          </cell>
          <cell r="Q180">
            <v>42.76</v>
          </cell>
          <cell r="R180">
            <v>44.28</v>
          </cell>
          <cell r="S180">
            <v>45.8</v>
          </cell>
          <cell r="T180">
            <v>47.84</v>
          </cell>
          <cell r="U180">
            <v>49.88</v>
          </cell>
          <cell r="V180">
            <v>51.92</v>
          </cell>
          <cell r="W180">
            <v>53.96</v>
          </cell>
          <cell r="X180">
            <v>56</v>
          </cell>
          <cell r="Y180">
            <v>58.24</v>
          </cell>
          <cell r="Z180">
            <v>60.48</v>
          </cell>
          <cell r="AA180">
            <v>62.72</v>
          </cell>
          <cell r="AB180">
            <v>64.959999999999994</v>
          </cell>
          <cell r="AC180">
            <v>67.2</v>
          </cell>
          <cell r="AD180">
            <v>69.84</v>
          </cell>
          <cell r="AE180">
            <v>72.48</v>
          </cell>
          <cell r="AF180">
            <v>75.12</v>
          </cell>
          <cell r="AG180">
            <v>77.760000000000005</v>
          </cell>
          <cell r="AH180">
            <v>80.400000000000006</v>
          </cell>
        </row>
        <row r="181">
          <cell r="C181">
            <v>11020</v>
          </cell>
          <cell r="D181">
            <v>27</v>
          </cell>
          <cell r="E181">
            <v>28.12</v>
          </cell>
          <cell r="F181">
            <v>29.24</v>
          </cell>
          <cell r="G181">
            <v>30.36</v>
          </cell>
          <cell r="H181">
            <v>31.48</v>
          </cell>
          <cell r="I181">
            <v>32.6</v>
          </cell>
          <cell r="J181">
            <v>33.76</v>
          </cell>
          <cell r="K181">
            <v>34.92</v>
          </cell>
          <cell r="L181">
            <v>36.08</v>
          </cell>
          <cell r="M181">
            <v>37.24</v>
          </cell>
          <cell r="N181">
            <v>38.4</v>
          </cell>
          <cell r="O181">
            <v>40.04</v>
          </cell>
          <cell r="P181">
            <v>41.68</v>
          </cell>
          <cell r="Q181">
            <v>43.32</v>
          </cell>
          <cell r="R181">
            <v>44.96</v>
          </cell>
          <cell r="S181">
            <v>46.6</v>
          </cell>
          <cell r="T181">
            <v>48.68</v>
          </cell>
          <cell r="U181">
            <v>50.76</v>
          </cell>
          <cell r="V181">
            <v>52.84</v>
          </cell>
          <cell r="W181">
            <v>54.92</v>
          </cell>
          <cell r="X181">
            <v>57</v>
          </cell>
          <cell r="Y181">
            <v>59.4</v>
          </cell>
          <cell r="Z181">
            <v>61.8</v>
          </cell>
          <cell r="AA181">
            <v>64.2</v>
          </cell>
          <cell r="AB181">
            <v>66.599999999999994</v>
          </cell>
          <cell r="AC181">
            <v>69</v>
          </cell>
          <cell r="AD181">
            <v>71.64</v>
          </cell>
          <cell r="AE181">
            <v>74.28</v>
          </cell>
          <cell r="AF181">
            <v>76.92</v>
          </cell>
          <cell r="AG181">
            <v>79.56</v>
          </cell>
          <cell r="AH181">
            <v>82.2</v>
          </cell>
        </row>
        <row r="182">
          <cell r="C182">
            <v>11022</v>
          </cell>
          <cell r="D182">
            <v>28</v>
          </cell>
          <cell r="E182">
            <v>28.92</v>
          </cell>
          <cell r="F182">
            <v>29.84</v>
          </cell>
          <cell r="G182">
            <v>30.76</v>
          </cell>
          <cell r="H182">
            <v>31.68</v>
          </cell>
          <cell r="I182">
            <v>32.6</v>
          </cell>
          <cell r="J182">
            <v>33.92</v>
          </cell>
          <cell r="K182">
            <v>35.24</v>
          </cell>
          <cell r="L182">
            <v>36.56</v>
          </cell>
          <cell r="M182">
            <v>37.880000000000003</v>
          </cell>
          <cell r="N182">
            <v>39.200000000000003</v>
          </cell>
          <cell r="O182">
            <v>40.880000000000003</v>
          </cell>
          <cell r="P182">
            <v>42.56</v>
          </cell>
          <cell r="Q182">
            <v>44.24</v>
          </cell>
          <cell r="R182">
            <v>45.92</v>
          </cell>
          <cell r="S182">
            <v>47.6</v>
          </cell>
          <cell r="T182">
            <v>49.64</v>
          </cell>
          <cell r="U182">
            <v>51.68</v>
          </cell>
          <cell r="V182">
            <v>53.72</v>
          </cell>
          <cell r="W182">
            <v>55.76</v>
          </cell>
          <cell r="X182">
            <v>57.8</v>
          </cell>
          <cell r="Y182">
            <v>60.24</v>
          </cell>
          <cell r="Z182">
            <v>62.68</v>
          </cell>
          <cell r="AA182">
            <v>65.12</v>
          </cell>
          <cell r="AB182">
            <v>67.56</v>
          </cell>
          <cell r="AC182">
            <v>70</v>
          </cell>
          <cell r="AD182">
            <v>72.8</v>
          </cell>
          <cell r="AE182">
            <v>75.599999999999994</v>
          </cell>
          <cell r="AF182">
            <v>78.400000000000006</v>
          </cell>
          <cell r="AG182">
            <v>81.2</v>
          </cell>
          <cell r="AH182">
            <v>84</v>
          </cell>
        </row>
        <row r="183">
          <cell r="C183">
            <v>11024</v>
          </cell>
          <cell r="D183">
            <v>28</v>
          </cell>
          <cell r="E183">
            <v>29.12</v>
          </cell>
          <cell r="F183">
            <v>30.24</v>
          </cell>
          <cell r="G183">
            <v>31.36</v>
          </cell>
          <cell r="H183">
            <v>32.479999999999997</v>
          </cell>
          <cell r="I183">
            <v>33.6</v>
          </cell>
          <cell r="J183">
            <v>34.92</v>
          </cell>
          <cell r="K183">
            <v>36.24</v>
          </cell>
          <cell r="L183">
            <v>37.56</v>
          </cell>
          <cell r="M183">
            <v>38.880000000000003</v>
          </cell>
          <cell r="N183">
            <v>40.200000000000003</v>
          </cell>
          <cell r="O183">
            <v>41.88</v>
          </cell>
          <cell r="P183">
            <v>43.56</v>
          </cell>
          <cell r="Q183">
            <v>45.24</v>
          </cell>
          <cell r="R183">
            <v>46.92</v>
          </cell>
          <cell r="S183">
            <v>48.6</v>
          </cell>
          <cell r="T183">
            <v>50.64</v>
          </cell>
          <cell r="U183">
            <v>52.68</v>
          </cell>
          <cell r="V183">
            <v>54.72</v>
          </cell>
          <cell r="W183">
            <v>56.76</v>
          </cell>
          <cell r="X183">
            <v>58.8</v>
          </cell>
          <cell r="Y183">
            <v>61.4</v>
          </cell>
          <cell r="Z183">
            <v>64</v>
          </cell>
          <cell r="AA183">
            <v>66.599999999999994</v>
          </cell>
          <cell r="AB183">
            <v>69.2</v>
          </cell>
          <cell r="AC183">
            <v>71.8</v>
          </cell>
          <cell r="AD183">
            <v>74.599999999999994</v>
          </cell>
          <cell r="AE183">
            <v>77.400000000000006</v>
          </cell>
          <cell r="AF183">
            <v>80.2</v>
          </cell>
          <cell r="AG183">
            <v>83</v>
          </cell>
          <cell r="AH183">
            <v>85.8</v>
          </cell>
        </row>
        <row r="184">
          <cell r="C184">
            <v>11026</v>
          </cell>
          <cell r="D184">
            <v>28.8</v>
          </cell>
          <cell r="E184">
            <v>29.92</v>
          </cell>
          <cell r="F184">
            <v>31.04</v>
          </cell>
          <cell r="G184">
            <v>32.159999999999997</v>
          </cell>
          <cell r="H184">
            <v>33.28</v>
          </cell>
          <cell r="I184">
            <v>34.4</v>
          </cell>
          <cell r="J184">
            <v>35.72</v>
          </cell>
          <cell r="K184">
            <v>37.04</v>
          </cell>
          <cell r="L184">
            <v>38.36</v>
          </cell>
          <cell r="M184">
            <v>39.68</v>
          </cell>
          <cell r="N184">
            <v>41</v>
          </cell>
          <cell r="O184">
            <v>42.72</v>
          </cell>
          <cell r="P184">
            <v>44.44</v>
          </cell>
          <cell r="Q184">
            <v>46.16</v>
          </cell>
          <cell r="R184">
            <v>47.88</v>
          </cell>
          <cell r="S184">
            <v>49.6</v>
          </cell>
          <cell r="T184">
            <v>51.8</v>
          </cell>
          <cell r="U184">
            <v>54</v>
          </cell>
          <cell r="V184">
            <v>56.2</v>
          </cell>
          <cell r="W184">
            <v>58.4</v>
          </cell>
          <cell r="X184">
            <v>60.6</v>
          </cell>
          <cell r="Y184">
            <v>63.04</v>
          </cell>
          <cell r="Z184">
            <v>65.48</v>
          </cell>
          <cell r="AA184">
            <v>67.92</v>
          </cell>
          <cell r="AB184">
            <v>70.36</v>
          </cell>
          <cell r="AC184">
            <v>72.8</v>
          </cell>
          <cell r="AD184">
            <v>75.8</v>
          </cell>
          <cell r="AE184">
            <v>78.8</v>
          </cell>
          <cell r="AF184">
            <v>81.8</v>
          </cell>
          <cell r="AG184">
            <v>84.8</v>
          </cell>
          <cell r="AH184">
            <v>87.8</v>
          </cell>
        </row>
        <row r="185">
          <cell r="C185">
            <v>11028</v>
          </cell>
          <cell r="D185">
            <v>29</v>
          </cell>
          <cell r="E185">
            <v>30.12</v>
          </cell>
          <cell r="F185">
            <v>31.24</v>
          </cell>
          <cell r="G185">
            <v>32.36</v>
          </cell>
          <cell r="H185">
            <v>33.479999999999997</v>
          </cell>
          <cell r="I185">
            <v>34.6</v>
          </cell>
          <cell r="J185">
            <v>36.08</v>
          </cell>
          <cell r="K185">
            <v>37.56</v>
          </cell>
          <cell r="L185">
            <v>39.04</v>
          </cell>
          <cell r="M185">
            <v>40.520000000000003</v>
          </cell>
          <cell r="N185">
            <v>42</v>
          </cell>
          <cell r="O185">
            <v>43.68</v>
          </cell>
          <cell r="P185">
            <v>45.36</v>
          </cell>
          <cell r="Q185">
            <v>47.04</v>
          </cell>
          <cell r="R185">
            <v>48.72</v>
          </cell>
          <cell r="S185">
            <v>50.4</v>
          </cell>
          <cell r="T185">
            <v>52.64</v>
          </cell>
          <cell r="U185">
            <v>54.88</v>
          </cell>
          <cell r="V185">
            <v>57.12</v>
          </cell>
          <cell r="W185">
            <v>59.36</v>
          </cell>
          <cell r="X185">
            <v>61.6</v>
          </cell>
          <cell r="Y185">
            <v>64.2</v>
          </cell>
          <cell r="Z185">
            <v>66.8</v>
          </cell>
          <cell r="AA185">
            <v>69.400000000000006</v>
          </cell>
          <cell r="AB185">
            <v>72</v>
          </cell>
          <cell r="AC185">
            <v>74.599999999999994</v>
          </cell>
          <cell r="AD185">
            <v>77.599999999999994</v>
          </cell>
          <cell r="AE185">
            <v>80.599999999999994</v>
          </cell>
          <cell r="AF185">
            <v>83.6</v>
          </cell>
          <cell r="AG185">
            <v>86.6</v>
          </cell>
          <cell r="AH185">
            <v>89.6</v>
          </cell>
        </row>
        <row r="186">
          <cell r="C186">
            <v>11030</v>
          </cell>
          <cell r="D186">
            <v>29.8</v>
          </cell>
          <cell r="E186">
            <v>30.92</v>
          </cell>
          <cell r="F186">
            <v>32.04</v>
          </cell>
          <cell r="G186">
            <v>33.159999999999997</v>
          </cell>
          <cell r="H186">
            <v>34.28</v>
          </cell>
          <cell r="I186">
            <v>35.4</v>
          </cell>
          <cell r="J186">
            <v>36.880000000000003</v>
          </cell>
          <cell r="K186">
            <v>38.36</v>
          </cell>
          <cell r="L186">
            <v>39.840000000000003</v>
          </cell>
          <cell r="M186">
            <v>41.32</v>
          </cell>
          <cell r="N186">
            <v>42.8</v>
          </cell>
          <cell r="O186">
            <v>44.52</v>
          </cell>
          <cell r="P186">
            <v>46.24</v>
          </cell>
          <cell r="Q186">
            <v>47.96</v>
          </cell>
          <cell r="R186">
            <v>49.68</v>
          </cell>
          <cell r="S186">
            <v>51.4</v>
          </cell>
          <cell r="T186">
            <v>53.64</v>
          </cell>
          <cell r="U186">
            <v>55.88</v>
          </cell>
          <cell r="V186">
            <v>58.12</v>
          </cell>
          <cell r="W186">
            <v>60.36</v>
          </cell>
          <cell r="X186">
            <v>62.6</v>
          </cell>
          <cell r="Y186">
            <v>65.2</v>
          </cell>
          <cell r="Z186">
            <v>67.8</v>
          </cell>
          <cell r="AA186">
            <v>70.400000000000006</v>
          </cell>
          <cell r="AB186">
            <v>73</v>
          </cell>
          <cell r="AC186">
            <v>75.599999999999994</v>
          </cell>
          <cell r="AD186">
            <v>78.599999999999994</v>
          </cell>
          <cell r="AE186">
            <v>81.599999999999994</v>
          </cell>
          <cell r="AF186">
            <v>84.6</v>
          </cell>
          <cell r="AG186">
            <v>87.6</v>
          </cell>
          <cell r="AH186">
            <v>90.6</v>
          </cell>
        </row>
        <row r="187">
          <cell r="C187">
            <v>12000</v>
          </cell>
          <cell r="D187">
            <v>20.8</v>
          </cell>
          <cell r="E187">
            <v>21.72</v>
          </cell>
          <cell r="F187">
            <v>22.64</v>
          </cell>
          <cell r="G187">
            <v>23.56</v>
          </cell>
          <cell r="H187">
            <v>24.48</v>
          </cell>
          <cell r="I187">
            <v>25.4</v>
          </cell>
          <cell r="J187">
            <v>26.36</v>
          </cell>
          <cell r="K187">
            <v>27.32</v>
          </cell>
          <cell r="L187">
            <v>28.28</v>
          </cell>
          <cell r="M187">
            <v>29.24</v>
          </cell>
          <cell r="N187">
            <v>30.2</v>
          </cell>
          <cell r="O187">
            <v>31.44</v>
          </cell>
          <cell r="P187">
            <v>32.68</v>
          </cell>
          <cell r="Q187">
            <v>33.92</v>
          </cell>
          <cell r="R187">
            <v>35.159999999999997</v>
          </cell>
          <cell r="S187">
            <v>36.4</v>
          </cell>
          <cell r="T187">
            <v>37.76</v>
          </cell>
          <cell r="U187">
            <v>39.119999999999997</v>
          </cell>
          <cell r="V187">
            <v>40.479999999999997</v>
          </cell>
          <cell r="W187">
            <v>41.84</v>
          </cell>
          <cell r="X187">
            <v>43.2</v>
          </cell>
          <cell r="Y187">
            <v>44.76</v>
          </cell>
          <cell r="Z187">
            <v>46.32</v>
          </cell>
          <cell r="AA187">
            <v>47.88</v>
          </cell>
          <cell r="AB187">
            <v>49.44</v>
          </cell>
          <cell r="AC187">
            <v>51</v>
          </cell>
          <cell r="AD187">
            <v>52.96</v>
          </cell>
          <cell r="AE187">
            <v>54.92</v>
          </cell>
          <cell r="AF187">
            <v>56.88</v>
          </cell>
          <cell r="AG187">
            <v>58.84</v>
          </cell>
          <cell r="AH187">
            <v>60.8</v>
          </cell>
        </row>
        <row r="188">
          <cell r="C188">
            <v>12004</v>
          </cell>
          <cell r="D188">
            <v>20.8</v>
          </cell>
          <cell r="E188">
            <v>21.72</v>
          </cell>
          <cell r="F188">
            <v>22.64</v>
          </cell>
          <cell r="G188">
            <v>23.56</v>
          </cell>
          <cell r="H188">
            <v>24.48</v>
          </cell>
          <cell r="I188">
            <v>25.4</v>
          </cell>
          <cell r="J188">
            <v>26.36</v>
          </cell>
          <cell r="K188">
            <v>27.32</v>
          </cell>
          <cell r="L188">
            <v>28.28</v>
          </cell>
          <cell r="M188">
            <v>29.24</v>
          </cell>
          <cell r="N188">
            <v>30.2</v>
          </cell>
          <cell r="O188">
            <v>31.44</v>
          </cell>
          <cell r="P188">
            <v>32.68</v>
          </cell>
          <cell r="Q188">
            <v>33.92</v>
          </cell>
          <cell r="R188">
            <v>35.159999999999997</v>
          </cell>
          <cell r="S188">
            <v>36.4</v>
          </cell>
          <cell r="T188">
            <v>37.76</v>
          </cell>
          <cell r="U188">
            <v>39.119999999999997</v>
          </cell>
          <cell r="V188">
            <v>40.479999999999997</v>
          </cell>
          <cell r="W188">
            <v>41.84</v>
          </cell>
          <cell r="X188">
            <v>43.2</v>
          </cell>
          <cell r="Y188">
            <v>44.76</v>
          </cell>
          <cell r="Z188">
            <v>46.32</v>
          </cell>
          <cell r="AA188">
            <v>47.88</v>
          </cell>
          <cell r="AB188">
            <v>49.44</v>
          </cell>
          <cell r="AC188">
            <v>51</v>
          </cell>
          <cell r="AD188">
            <v>52.96</v>
          </cell>
          <cell r="AE188">
            <v>54.92</v>
          </cell>
          <cell r="AF188">
            <v>56.88</v>
          </cell>
          <cell r="AG188">
            <v>58.84</v>
          </cell>
          <cell r="AH188">
            <v>60.8</v>
          </cell>
        </row>
        <row r="189">
          <cell r="C189">
            <v>12006</v>
          </cell>
          <cell r="D189">
            <v>21.8</v>
          </cell>
          <cell r="E189">
            <v>22.64</v>
          </cell>
          <cell r="F189">
            <v>23.48</v>
          </cell>
          <cell r="G189">
            <v>24.32</v>
          </cell>
          <cell r="H189">
            <v>25.16</v>
          </cell>
          <cell r="I189">
            <v>26</v>
          </cell>
          <cell r="J189">
            <v>27.04</v>
          </cell>
          <cell r="K189">
            <v>28.08</v>
          </cell>
          <cell r="L189">
            <v>29.12</v>
          </cell>
          <cell r="M189">
            <v>30.16</v>
          </cell>
          <cell r="N189">
            <v>31.2</v>
          </cell>
          <cell r="O189">
            <v>32.44</v>
          </cell>
          <cell r="P189">
            <v>33.68</v>
          </cell>
          <cell r="Q189">
            <v>34.92</v>
          </cell>
          <cell r="R189">
            <v>36.159999999999997</v>
          </cell>
          <cell r="S189">
            <v>37.4</v>
          </cell>
          <cell r="T189">
            <v>38.76</v>
          </cell>
          <cell r="U189">
            <v>40.119999999999997</v>
          </cell>
          <cell r="V189">
            <v>41.48</v>
          </cell>
          <cell r="W189">
            <v>42.84</v>
          </cell>
          <cell r="X189">
            <v>44.2</v>
          </cell>
          <cell r="Y189">
            <v>45.96</v>
          </cell>
          <cell r="Z189">
            <v>47.72</v>
          </cell>
          <cell r="AA189">
            <v>49.48</v>
          </cell>
          <cell r="AB189">
            <v>51.24</v>
          </cell>
          <cell r="AC189">
            <v>53</v>
          </cell>
          <cell r="AD189">
            <v>55.08</v>
          </cell>
          <cell r="AE189">
            <v>57.16</v>
          </cell>
          <cell r="AF189">
            <v>59.24</v>
          </cell>
          <cell r="AG189">
            <v>61.32</v>
          </cell>
          <cell r="AH189">
            <v>63.4</v>
          </cell>
        </row>
        <row r="190">
          <cell r="C190">
            <v>12008</v>
          </cell>
          <cell r="D190">
            <v>22.4</v>
          </cell>
          <cell r="E190">
            <v>23.24</v>
          </cell>
          <cell r="F190">
            <v>24.08</v>
          </cell>
          <cell r="G190">
            <v>24.92</v>
          </cell>
          <cell r="H190">
            <v>25.76</v>
          </cell>
          <cell r="I190">
            <v>26.6</v>
          </cell>
          <cell r="J190">
            <v>27.64</v>
          </cell>
          <cell r="K190">
            <v>28.68</v>
          </cell>
          <cell r="L190">
            <v>29.72</v>
          </cell>
          <cell r="M190">
            <v>30.76</v>
          </cell>
          <cell r="N190">
            <v>31.8</v>
          </cell>
          <cell r="O190">
            <v>33.04</v>
          </cell>
          <cell r="P190">
            <v>34.28</v>
          </cell>
          <cell r="Q190">
            <v>35.520000000000003</v>
          </cell>
          <cell r="R190">
            <v>36.76</v>
          </cell>
          <cell r="S190">
            <v>38</v>
          </cell>
          <cell r="T190">
            <v>39.56</v>
          </cell>
          <cell r="U190">
            <v>41.12</v>
          </cell>
          <cell r="V190">
            <v>42.68</v>
          </cell>
          <cell r="W190">
            <v>44.24</v>
          </cell>
          <cell r="X190">
            <v>45.8</v>
          </cell>
          <cell r="Y190">
            <v>47.56</v>
          </cell>
          <cell r="Z190">
            <v>49.32</v>
          </cell>
          <cell r="AA190">
            <v>51.08</v>
          </cell>
          <cell r="AB190">
            <v>52.84</v>
          </cell>
          <cell r="AC190">
            <v>54.6</v>
          </cell>
          <cell r="AD190">
            <v>56.68</v>
          </cell>
          <cell r="AE190">
            <v>58.76</v>
          </cell>
          <cell r="AF190">
            <v>60.84</v>
          </cell>
          <cell r="AG190">
            <v>62.92</v>
          </cell>
          <cell r="AH190">
            <v>65</v>
          </cell>
        </row>
        <row r="191">
          <cell r="C191">
            <v>12010</v>
          </cell>
          <cell r="D191">
            <v>22.8</v>
          </cell>
          <cell r="E191">
            <v>23.64</v>
          </cell>
          <cell r="F191">
            <v>24.48</v>
          </cell>
          <cell r="G191">
            <v>25.32</v>
          </cell>
          <cell r="H191">
            <v>26.16</v>
          </cell>
          <cell r="I191">
            <v>27</v>
          </cell>
          <cell r="J191">
            <v>28.04</v>
          </cell>
          <cell r="K191">
            <v>29.08</v>
          </cell>
          <cell r="L191">
            <v>30.12</v>
          </cell>
          <cell r="M191">
            <v>31.16</v>
          </cell>
          <cell r="N191">
            <v>32.200000000000003</v>
          </cell>
          <cell r="O191">
            <v>33.56</v>
          </cell>
          <cell r="P191">
            <v>34.92</v>
          </cell>
          <cell r="Q191">
            <v>36.28</v>
          </cell>
          <cell r="R191">
            <v>37.64</v>
          </cell>
          <cell r="S191">
            <v>39</v>
          </cell>
          <cell r="T191">
            <v>40.56</v>
          </cell>
          <cell r="U191">
            <v>42.12</v>
          </cell>
          <cell r="V191">
            <v>43.68</v>
          </cell>
          <cell r="W191">
            <v>45.24</v>
          </cell>
          <cell r="X191">
            <v>46.8</v>
          </cell>
          <cell r="Y191">
            <v>48.68</v>
          </cell>
          <cell r="Z191">
            <v>50.56</v>
          </cell>
          <cell r="AA191">
            <v>52.44</v>
          </cell>
          <cell r="AB191">
            <v>54.32</v>
          </cell>
          <cell r="AC191">
            <v>56.2</v>
          </cell>
          <cell r="AD191">
            <v>58.48</v>
          </cell>
          <cell r="AE191">
            <v>60.76</v>
          </cell>
          <cell r="AF191">
            <v>63.04</v>
          </cell>
          <cell r="AG191">
            <v>65.319999999999993</v>
          </cell>
          <cell r="AH191">
            <v>67.599999999999994</v>
          </cell>
        </row>
        <row r="192">
          <cell r="C192">
            <v>12012</v>
          </cell>
          <cell r="D192">
            <v>23.4</v>
          </cell>
          <cell r="E192">
            <v>24.24</v>
          </cell>
          <cell r="F192">
            <v>25.08</v>
          </cell>
          <cell r="G192">
            <v>25.92</v>
          </cell>
          <cell r="H192">
            <v>26.76</v>
          </cell>
          <cell r="I192">
            <v>27.6</v>
          </cell>
          <cell r="J192">
            <v>28.64</v>
          </cell>
          <cell r="K192">
            <v>29.68</v>
          </cell>
          <cell r="L192">
            <v>30.72</v>
          </cell>
          <cell r="M192">
            <v>31.76</v>
          </cell>
          <cell r="N192">
            <v>32.799999999999997</v>
          </cell>
          <cell r="O192">
            <v>34.24</v>
          </cell>
          <cell r="P192">
            <v>35.68</v>
          </cell>
          <cell r="Q192">
            <v>37.119999999999997</v>
          </cell>
          <cell r="R192">
            <v>38.56</v>
          </cell>
          <cell r="S192">
            <v>40</v>
          </cell>
          <cell r="T192">
            <v>41.56</v>
          </cell>
          <cell r="U192">
            <v>43.12</v>
          </cell>
          <cell r="V192">
            <v>44.68</v>
          </cell>
          <cell r="W192">
            <v>46.24</v>
          </cell>
          <cell r="X192">
            <v>47.8</v>
          </cell>
          <cell r="Y192">
            <v>49.88</v>
          </cell>
          <cell r="Z192">
            <v>51.96</v>
          </cell>
          <cell r="AA192">
            <v>54.04</v>
          </cell>
          <cell r="AB192">
            <v>56.12</v>
          </cell>
          <cell r="AC192">
            <v>58.2</v>
          </cell>
          <cell r="AD192">
            <v>60.4</v>
          </cell>
          <cell r="AE192">
            <v>62.6</v>
          </cell>
          <cell r="AF192">
            <v>64.8</v>
          </cell>
          <cell r="AG192">
            <v>67</v>
          </cell>
          <cell r="AH192">
            <v>69.2</v>
          </cell>
        </row>
        <row r="193">
          <cell r="C193">
            <v>12014</v>
          </cell>
          <cell r="D193">
            <v>23.4</v>
          </cell>
          <cell r="E193">
            <v>24.44</v>
          </cell>
          <cell r="F193">
            <v>25.48</v>
          </cell>
          <cell r="G193">
            <v>26.52</v>
          </cell>
          <cell r="H193">
            <v>27.56</v>
          </cell>
          <cell r="I193">
            <v>28.6</v>
          </cell>
          <cell r="J193">
            <v>29.64</v>
          </cell>
          <cell r="K193">
            <v>30.68</v>
          </cell>
          <cell r="L193">
            <v>31.72</v>
          </cell>
          <cell r="M193">
            <v>32.76</v>
          </cell>
          <cell r="N193">
            <v>33.799999999999997</v>
          </cell>
          <cell r="O193">
            <v>35.159999999999997</v>
          </cell>
          <cell r="P193">
            <v>36.520000000000003</v>
          </cell>
          <cell r="Q193">
            <v>37.880000000000003</v>
          </cell>
          <cell r="R193">
            <v>39.24</v>
          </cell>
          <cell r="S193">
            <v>40.6</v>
          </cell>
          <cell r="T193">
            <v>42.36</v>
          </cell>
          <cell r="U193">
            <v>44.12</v>
          </cell>
          <cell r="V193">
            <v>45.88</v>
          </cell>
          <cell r="W193">
            <v>47.64</v>
          </cell>
          <cell r="X193">
            <v>49.4</v>
          </cell>
          <cell r="Y193">
            <v>51.48</v>
          </cell>
          <cell r="Z193">
            <v>53.56</v>
          </cell>
          <cell r="AA193">
            <v>55.64</v>
          </cell>
          <cell r="AB193">
            <v>57.72</v>
          </cell>
          <cell r="AC193">
            <v>59.8</v>
          </cell>
          <cell r="AD193">
            <v>62.08</v>
          </cell>
          <cell r="AE193">
            <v>64.36</v>
          </cell>
          <cell r="AF193">
            <v>66.64</v>
          </cell>
          <cell r="AG193">
            <v>68.92</v>
          </cell>
          <cell r="AH193">
            <v>71.2</v>
          </cell>
        </row>
        <row r="194">
          <cell r="C194">
            <v>12016</v>
          </cell>
          <cell r="D194">
            <v>24.4</v>
          </cell>
          <cell r="E194">
            <v>25.24</v>
          </cell>
          <cell r="F194">
            <v>26.08</v>
          </cell>
          <cell r="G194">
            <v>26.92</v>
          </cell>
          <cell r="H194">
            <v>27.76</v>
          </cell>
          <cell r="I194">
            <v>28.6</v>
          </cell>
          <cell r="J194">
            <v>29.76</v>
          </cell>
          <cell r="K194">
            <v>30.92</v>
          </cell>
          <cell r="L194">
            <v>32.08</v>
          </cell>
          <cell r="M194">
            <v>33.24</v>
          </cell>
          <cell r="N194">
            <v>34.4</v>
          </cell>
          <cell r="O194">
            <v>35.840000000000003</v>
          </cell>
          <cell r="P194">
            <v>37.28</v>
          </cell>
          <cell r="Q194">
            <v>38.72</v>
          </cell>
          <cell r="R194">
            <v>40.159999999999997</v>
          </cell>
          <cell r="S194">
            <v>41.6</v>
          </cell>
          <cell r="T194">
            <v>43.36</v>
          </cell>
          <cell r="U194">
            <v>45.12</v>
          </cell>
          <cell r="V194">
            <v>46.88</v>
          </cell>
          <cell r="W194">
            <v>48.64</v>
          </cell>
          <cell r="X194">
            <v>50.4</v>
          </cell>
          <cell r="Y194">
            <v>52.48</v>
          </cell>
          <cell r="Z194">
            <v>54.56</v>
          </cell>
          <cell r="AA194">
            <v>56.64</v>
          </cell>
          <cell r="AB194">
            <v>58.72</v>
          </cell>
          <cell r="AC194">
            <v>60.8</v>
          </cell>
          <cell r="AD194">
            <v>63.2</v>
          </cell>
          <cell r="AE194">
            <v>65.599999999999994</v>
          </cell>
          <cell r="AF194">
            <v>68</v>
          </cell>
          <cell r="AG194">
            <v>70.400000000000006</v>
          </cell>
          <cell r="AH194">
            <v>72.8</v>
          </cell>
        </row>
        <row r="195">
          <cell r="C195">
            <v>12018</v>
          </cell>
          <cell r="D195">
            <v>25</v>
          </cell>
          <cell r="E195">
            <v>25.92</v>
          </cell>
          <cell r="F195">
            <v>26.84</v>
          </cell>
          <cell r="G195">
            <v>27.76</v>
          </cell>
          <cell r="H195">
            <v>28.68</v>
          </cell>
          <cell r="I195">
            <v>29.6</v>
          </cell>
          <cell r="J195">
            <v>30.76</v>
          </cell>
          <cell r="K195">
            <v>31.92</v>
          </cell>
          <cell r="L195">
            <v>33.08</v>
          </cell>
          <cell r="M195">
            <v>34.24</v>
          </cell>
          <cell r="N195">
            <v>35.4</v>
          </cell>
          <cell r="O195">
            <v>36.840000000000003</v>
          </cell>
          <cell r="P195">
            <v>38.28</v>
          </cell>
          <cell r="Q195">
            <v>39.72</v>
          </cell>
          <cell r="R195">
            <v>41.16</v>
          </cell>
          <cell r="S195">
            <v>42.6</v>
          </cell>
          <cell r="T195">
            <v>44.48</v>
          </cell>
          <cell r="U195">
            <v>46.36</v>
          </cell>
          <cell r="V195">
            <v>48.24</v>
          </cell>
          <cell r="W195">
            <v>50.12</v>
          </cell>
          <cell r="X195">
            <v>52</v>
          </cell>
          <cell r="Y195">
            <v>54.08</v>
          </cell>
          <cell r="Z195">
            <v>56.16</v>
          </cell>
          <cell r="AA195">
            <v>58.24</v>
          </cell>
          <cell r="AB195">
            <v>60.32</v>
          </cell>
          <cell r="AC195">
            <v>62.4</v>
          </cell>
          <cell r="AD195">
            <v>64.88</v>
          </cell>
          <cell r="AE195">
            <v>67.36</v>
          </cell>
          <cell r="AF195">
            <v>69.84</v>
          </cell>
          <cell r="AG195">
            <v>72.319999999999993</v>
          </cell>
          <cell r="AH195">
            <v>74.8</v>
          </cell>
        </row>
        <row r="196">
          <cell r="C196">
            <v>12020</v>
          </cell>
          <cell r="D196">
            <v>25</v>
          </cell>
          <cell r="E196">
            <v>26.04</v>
          </cell>
          <cell r="F196">
            <v>27.08</v>
          </cell>
          <cell r="G196">
            <v>28.12</v>
          </cell>
          <cell r="H196">
            <v>29.16</v>
          </cell>
          <cell r="I196">
            <v>30.2</v>
          </cell>
          <cell r="J196">
            <v>31.32</v>
          </cell>
          <cell r="K196">
            <v>32.44</v>
          </cell>
          <cell r="L196">
            <v>33.56</v>
          </cell>
          <cell r="M196">
            <v>34.68</v>
          </cell>
          <cell r="N196">
            <v>35.799999999999997</v>
          </cell>
          <cell r="O196">
            <v>37.28</v>
          </cell>
          <cell r="P196">
            <v>38.76</v>
          </cell>
          <cell r="Q196">
            <v>40.24</v>
          </cell>
          <cell r="R196">
            <v>41.72</v>
          </cell>
          <cell r="S196">
            <v>43.2</v>
          </cell>
          <cell r="T196">
            <v>45.16</v>
          </cell>
          <cell r="U196">
            <v>47.12</v>
          </cell>
          <cell r="V196">
            <v>49.08</v>
          </cell>
          <cell r="W196">
            <v>51.04</v>
          </cell>
          <cell r="X196">
            <v>53</v>
          </cell>
          <cell r="Y196">
            <v>55.2</v>
          </cell>
          <cell r="Z196">
            <v>57.4</v>
          </cell>
          <cell r="AA196">
            <v>59.6</v>
          </cell>
          <cell r="AB196">
            <v>61.8</v>
          </cell>
          <cell r="AC196">
            <v>64</v>
          </cell>
          <cell r="AD196">
            <v>66.48</v>
          </cell>
          <cell r="AE196">
            <v>68.959999999999994</v>
          </cell>
          <cell r="AF196">
            <v>71.44</v>
          </cell>
          <cell r="AG196">
            <v>73.92</v>
          </cell>
          <cell r="AH196">
            <v>76.400000000000006</v>
          </cell>
        </row>
        <row r="197">
          <cell r="C197">
            <v>12022</v>
          </cell>
          <cell r="D197">
            <v>26</v>
          </cell>
          <cell r="E197">
            <v>26.84</v>
          </cell>
          <cell r="F197">
            <v>27.68</v>
          </cell>
          <cell r="G197">
            <v>28.52</v>
          </cell>
          <cell r="H197">
            <v>29.36</v>
          </cell>
          <cell r="I197">
            <v>30.2</v>
          </cell>
          <cell r="J197">
            <v>31.44</v>
          </cell>
          <cell r="K197">
            <v>32.68</v>
          </cell>
          <cell r="L197">
            <v>33.92</v>
          </cell>
          <cell r="M197">
            <v>35.159999999999997</v>
          </cell>
          <cell r="N197">
            <v>36.4</v>
          </cell>
          <cell r="O197">
            <v>37.96</v>
          </cell>
          <cell r="P197">
            <v>39.520000000000003</v>
          </cell>
          <cell r="Q197">
            <v>41.08</v>
          </cell>
          <cell r="R197">
            <v>42.64</v>
          </cell>
          <cell r="S197">
            <v>44.2</v>
          </cell>
          <cell r="T197">
            <v>46.08</v>
          </cell>
          <cell r="U197">
            <v>47.96</v>
          </cell>
          <cell r="V197">
            <v>49.84</v>
          </cell>
          <cell r="W197">
            <v>51.72</v>
          </cell>
          <cell r="X197">
            <v>53.6</v>
          </cell>
          <cell r="Y197">
            <v>55.88</v>
          </cell>
          <cell r="Z197">
            <v>58.16</v>
          </cell>
          <cell r="AA197">
            <v>60.44</v>
          </cell>
          <cell r="AB197">
            <v>62.72</v>
          </cell>
          <cell r="AC197">
            <v>65</v>
          </cell>
          <cell r="AD197">
            <v>67.599999999999994</v>
          </cell>
          <cell r="AE197">
            <v>70.2</v>
          </cell>
          <cell r="AF197">
            <v>72.8</v>
          </cell>
          <cell r="AG197">
            <v>75.400000000000006</v>
          </cell>
          <cell r="AH197">
            <v>78</v>
          </cell>
        </row>
        <row r="198">
          <cell r="C198">
            <v>12024</v>
          </cell>
          <cell r="D198">
            <v>26</v>
          </cell>
          <cell r="E198">
            <v>27.04</v>
          </cell>
          <cell r="F198">
            <v>28.08</v>
          </cell>
          <cell r="G198">
            <v>29.12</v>
          </cell>
          <cell r="H198">
            <v>30.16</v>
          </cell>
          <cell r="I198">
            <v>31.2</v>
          </cell>
          <cell r="J198">
            <v>32.44</v>
          </cell>
          <cell r="K198">
            <v>33.68</v>
          </cell>
          <cell r="L198">
            <v>34.92</v>
          </cell>
          <cell r="M198">
            <v>36.159999999999997</v>
          </cell>
          <cell r="N198">
            <v>37.4</v>
          </cell>
          <cell r="O198">
            <v>38.96</v>
          </cell>
          <cell r="P198">
            <v>40.520000000000003</v>
          </cell>
          <cell r="Q198">
            <v>42.08</v>
          </cell>
          <cell r="R198">
            <v>43.64</v>
          </cell>
          <cell r="S198">
            <v>45.2</v>
          </cell>
          <cell r="T198">
            <v>47.08</v>
          </cell>
          <cell r="U198">
            <v>48.96</v>
          </cell>
          <cell r="V198">
            <v>50.84</v>
          </cell>
          <cell r="W198">
            <v>52.72</v>
          </cell>
          <cell r="X198">
            <v>54.6</v>
          </cell>
          <cell r="Y198">
            <v>57</v>
          </cell>
          <cell r="Z198">
            <v>59.4</v>
          </cell>
          <cell r="AA198">
            <v>61.8</v>
          </cell>
          <cell r="AB198">
            <v>64.2</v>
          </cell>
          <cell r="AC198">
            <v>66.599999999999994</v>
          </cell>
          <cell r="AD198">
            <v>69.2</v>
          </cell>
          <cell r="AE198">
            <v>71.8</v>
          </cell>
          <cell r="AF198">
            <v>74.400000000000006</v>
          </cell>
          <cell r="AG198">
            <v>77</v>
          </cell>
          <cell r="AH198">
            <v>79.599999999999994</v>
          </cell>
        </row>
        <row r="199">
          <cell r="C199">
            <v>12026</v>
          </cell>
          <cell r="D199">
            <v>26.6</v>
          </cell>
          <cell r="E199">
            <v>27.64</v>
          </cell>
          <cell r="F199">
            <v>28.68</v>
          </cell>
          <cell r="G199">
            <v>29.72</v>
          </cell>
          <cell r="H199">
            <v>30.76</v>
          </cell>
          <cell r="I199">
            <v>31.8</v>
          </cell>
          <cell r="J199">
            <v>33.04</v>
          </cell>
          <cell r="K199">
            <v>34.28</v>
          </cell>
          <cell r="L199">
            <v>35.520000000000003</v>
          </cell>
          <cell r="M199">
            <v>36.76</v>
          </cell>
          <cell r="N199">
            <v>38</v>
          </cell>
          <cell r="O199">
            <v>39.64</v>
          </cell>
          <cell r="P199">
            <v>41.28</v>
          </cell>
          <cell r="Q199">
            <v>42.92</v>
          </cell>
          <cell r="R199">
            <v>44.56</v>
          </cell>
          <cell r="S199">
            <v>46.2</v>
          </cell>
          <cell r="T199">
            <v>48.2</v>
          </cell>
          <cell r="U199">
            <v>50.2</v>
          </cell>
          <cell r="V199">
            <v>52.2</v>
          </cell>
          <cell r="W199">
            <v>54.2</v>
          </cell>
          <cell r="X199">
            <v>56.2</v>
          </cell>
          <cell r="Y199">
            <v>58.48</v>
          </cell>
          <cell r="Z199">
            <v>60.76</v>
          </cell>
          <cell r="AA199">
            <v>63.04</v>
          </cell>
          <cell r="AB199">
            <v>65.319999999999993</v>
          </cell>
          <cell r="AC199">
            <v>67.599999999999994</v>
          </cell>
          <cell r="AD199">
            <v>70.400000000000006</v>
          </cell>
          <cell r="AE199">
            <v>73.2</v>
          </cell>
          <cell r="AF199">
            <v>76</v>
          </cell>
          <cell r="AG199">
            <v>78.8</v>
          </cell>
          <cell r="AH199">
            <v>81.599999999999994</v>
          </cell>
        </row>
        <row r="200">
          <cell r="C200">
            <v>12028</v>
          </cell>
          <cell r="D200">
            <v>27</v>
          </cell>
          <cell r="E200">
            <v>28.04</v>
          </cell>
          <cell r="F200">
            <v>29.08</v>
          </cell>
          <cell r="G200">
            <v>30.12</v>
          </cell>
          <cell r="H200">
            <v>31.16</v>
          </cell>
          <cell r="I200">
            <v>32.200000000000003</v>
          </cell>
          <cell r="J200">
            <v>33.56</v>
          </cell>
          <cell r="K200">
            <v>34.92</v>
          </cell>
          <cell r="L200">
            <v>36.28</v>
          </cell>
          <cell r="M200">
            <v>37.64</v>
          </cell>
          <cell r="N200">
            <v>39</v>
          </cell>
          <cell r="O200">
            <v>40.56</v>
          </cell>
          <cell r="P200">
            <v>42.12</v>
          </cell>
          <cell r="Q200">
            <v>43.68</v>
          </cell>
          <cell r="R200">
            <v>45.24</v>
          </cell>
          <cell r="S200">
            <v>46.8</v>
          </cell>
          <cell r="T200">
            <v>48.88</v>
          </cell>
          <cell r="U200">
            <v>50.96</v>
          </cell>
          <cell r="V200">
            <v>53.04</v>
          </cell>
          <cell r="W200">
            <v>55.12</v>
          </cell>
          <cell r="X200">
            <v>57.2</v>
          </cell>
          <cell r="Y200">
            <v>59.6</v>
          </cell>
          <cell r="Z200">
            <v>62</v>
          </cell>
          <cell r="AA200">
            <v>64.400000000000006</v>
          </cell>
          <cell r="AB200">
            <v>66.8</v>
          </cell>
          <cell r="AC200">
            <v>69.2</v>
          </cell>
          <cell r="AD200">
            <v>72</v>
          </cell>
          <cell r="AE200">
            <v>74.8</v>
          </cell>
          <cell r="AF200">
            <v>77.599999999999994</v>
          </cell>
          <cell r="AG200">
            <v>80.400000000000006</v>
          </cell>
          <cell r="AH200">
            <v>83.2</v>
          </cell>
        </row>
        <row r="201">
          <cell r="C201">
            <v>12030</v>
          </cell>
          <cell r="D201">
            <v>27.6</v>
          </cell>
          <cell r="E201">
            <v>28.64</v>
          </cell>
          <cell r="F201">
            <v>29.68</v>
          </cell>
          <cell r="G201">
            <v>30.72</v>
          </cell>
          <cell r="H201">
            <v>31.76</v>
          </cell>
          <cell r="I201">
            <v>32.799999999999997</v>
          </cell>
          <cell r="J201">
            <v>34.159999999999997</v>
          </cell>
          <cell r="K201">
            <v>35.520000000000003</v>
          </cell>
          <cell r="L201">
            <v>36.880000000000003</v>
          </cell>
          <cell r="M201">
            <v>38.24</v>
          </cell>
          <cell r="N201">
            <v>39.6</v>
          </cell>
          <cell r="O201">
            <v>41.24</v>
          </cell>
          <cell r="P201">
            <v>42.88</v>
          </cell>
          <cell r="Q201">
            <v>44.52</v>
          </cell>
          <cell r="R201">
            <v>46.16</v>
          </cell>
          <cell r="S201">
            <v>47.8</v>
          </cell>
          <cell r="T201">
            <v>49.88</v>
          </cell>
          <cell r="U201">
            <v>51.96</v>
          </cell>
          <cell r="V201">
            <v>54.04</v>
          </cell>
          <cell r="W201">
            <v>56.12</v>
          </cell>
          <cell r="X201">
            <v>58.2</v>
          </cell>
          <cell r="Y201">
            <v>60.6</v>
          </cell>
          <cell r="Z201">
            <v>63</v>
          </cell>
          <cell r="AA201">
            <v>65.400000000000006</v>
          </cell>
          <cell r="AB201">
            <v>67.8</v>
          </cell>
          <cell r="AC201">
            <v>70.2</v>
          </cell>
          <cell r="AD201">
            <v>73</v>
          </cell>
          <cell r="AE201">
            <v>75.8</v>
          </cell>
          <cell r="AF201">
            <v>78.599999999999994</v>
          </cell>
          <cell r="AG201">
            <v>81.400000000000006</v>
          </cell>
          <cell r="AH201">
            <v>84.2</v>
          </cell>
        </row>
        <row r="202">
          <cell r="C202">
            <v>13000</v>
          </cell>
          <cell r="D202">
            <v>19.2</v>
          </cell>
          <cell r="E202">
            <v>20.079999999999998</v>
          </cell>
          <cell r="F202">
            <v>20.96</v>
          </cell>
          <cell r="G202">
            <v>21.84</v>
          </cell>
          <cell r="H202">
            <v>22.72</v>
          </cell>
          <cell r="I202">
            <v>23.6</v>
          </cell>
          <cell r="J202">
            <v>24.44</v>
          </cell>
          <cell r="K202">
            <v>25.28</v>
          </cell>
          <cell r="L202">
            <v>26.12</v>
          </cell>
          <cell r="M202">
            <v>26.96</v>
          </cell>
          <cell r="N202">
            <v>27.8</v>
          </cell>
          <cell r="O202">
            <v>28.96</v>
          </cell>
          <cell r="P202">
            <v>30.12</v>
          </cell>
          <cell r="Q202">
            <v>31.28</v>
          </cell>
          <cell r="R202">
            <v>32.44</v>
          </cell>
          <cell r="S202">
            <v>33.6</v>
          </cell>
          <cell r="T202">
            <v>34.840000000000003</v>
          </cell>
          <cell r="U202">
            <v>36.08</v>
          </cell>
          <cell r="V202">
            <v>37.32</v>
          </cell>
          <cell r="W202">
            <v>38.56</v>
          </cell>
          <cell r="X202">
            <v>39.799999999999997</v>
          </cell>
          <cell r="Y202">
            <v>41.24</v>
          </cell>
          <cell r="Z202">
            <v>42.68</v>
          </cell>
          <cell r="AA202">
            <v>44.12</v>
          </cell>
          <cell r="AB202">
            <v>45.56</v>
          </cell>
          <cell r="AC202">
            <v>47</v>
          </cell>
          <cell r="AD202">
            <v>48.84</v>
          </cell>
          <cell r="AE202">
            <v>50.68</v>
          </cell>
          <cell r="AF202">
            <v>52.52</v>
          </cell>
          <cell r="AG202">
            <v>54.36</v>
          </cell>
          <cell r="AH202">
            <v>56.2</v>
          </cell>
        </row>
        <row r="203">
          <cell r="C203">
            <v>13004</v>
          </cell>
          <cell r="D203">
            <v>19.2</v>
          </cell>
          <cell r="E203">
            <v>20.079999999999998</v>
          </cell>
          <cell r="F203">
            <v>20.96</v>
          </cell>
          <cell r="G203">
            <v>21.84</v>
          </cell>
          <cell r="H203">
            <v>22.72</v>
          </cell>
          <cell r="I203">
            <v>23.6</v>
          </cell>
          <cell r="J203">
            <v>24.44</v>
          </cell>
          <cell r="K203">
            <v>25.28</v>
          </cell>
          <cell r="L203">
            <v>26.12</v>
          </cell>
          <cell r="M203">
            <v>26.96</v>
          </cell>
          <cell r="N203">
            <v>27.8</v>
          </cell>
          <cell r="O203">
            <v>28.96</v>
          </cell>
          <cell r="P203">
            <v>30.12</v>
          </cell>
          <cell r="Q203">
            <v>31.28</v>
          </cell>
          <cell r="R203">
            <v>32.44</v>
          </cell>
          <cell r="S203">
            <v>33.6</v>
          </cell>
          <cell r="T203">
            <v>34.840000000000003</v>
          </cell>
          <cell r="U203">
            <v>36.08</v>
          </cell>
          <cell r="V203">
            <v>37.32</v>
          </cell>
          <cell r="W203">
            <v>38.56</v>
          </cell>
          <cell r="X203">
            <v>39.799999999999997</v>
          </cell>
          <cell r="Y203">
            <v>41.24</v>
          </cell>
          <cell r="Z203">
            <v>42.68</v>
          </cell>
          <cell r="AA203">
            <v>44.12</v>
          </cell>
          <cell r="AB203">
            <v>45.56</v>
          </cell>
          <cell r="AC203">
            <v>47</v>
          </cell>
          <cell r="AD203">
            <v>48.84</v>
          </cell>
          <cell r="AE203">
            <v>50.68</v>
          </cell>
          <cell r="AF203">
            <v>52.52</v>
          </cell>
          <cell r="AG203">
            <v>54.36</v>
          </cell>
          <cell r="AH203">
            <v>56.2</v>
          </cell>
        </row>
        <row r="204">
          <cell r="C204">
            <v>13006</v>
          </cell>
          <cell r="D204">
            <v>20.2</v>
          </cell>
          <cell r="E204">
            <v>20.96</v>
          </cell>
          <cell r="F204">
            <v>21.72</v>
          </cell>
          <cell r="G204">
            <v>22.48</v>
          </cell>
          <cell r="H204">
            <v>23.24</v>
          </cell>
          <cell r="I204">
            <v>24</v>
          </cell>
          <cell r="J204">
            <v>24.96</v>
          </cell>
          <cell r="K204">
            <v>25.92</v>
          </cell>
          <cell r="L204">
            <v>26.88</v>
          </cell>
          <cell r="M204">
            <v>27.84</v>
          </cell>
          <cell r="N204">
            <v>28.8</v>
          </cell>
          <cell r="O204">
            <v>29.96</v>
          </cell>
          <cell r="P204">
            <v>31.12</v>
          </cell>
          <cell r="Q204">
            <v>32.28</v>
          </cell>
          <cell r="R204">
            <v>33.44</v>
          </cell>
          <cell r="S204">
            <v>34.6</v>
          </cell>
          <cell r="T204">
            <v>35.840000000000003</v>
          </cell>
          <cell r="U204">
            <v>37.08</v>
          </cell>
          <cell r="V204">
            <v>38.32</v>
          </cell>
          <cell r="W204">
            <v>39.56</v>
          </cell>
          <cell r="X204">
            <v>40.799999999999997</v>
          </cell>
          <cell r="Y204">
            <v>42.44</v>
          </cell>
          <cell r="Z204">
            <v>44.08</v>
          </cell>
          <cell r="AA204">
            <v>45.72</v>
          </cell>
          <cell r="AB204">
            <v>47.36</v>
          </cell>
          <cell r="AC204">
            <v>49</v>
          </cell>
          <cell r="AD204">
            <v>50.92</v>
          </cell>
          <cell r="AE204">
            <v>52.84</v>
          </cell>
          <cell r="AF204">
            <v>54.76</v>
          </cell>
          <cell r="AG204">
            <v>56.68</v>
          </cell>
          <cell r="AH204">
            <v>58.6</v>
          </cell>
        </row>
        <row r="205">
          <cell r="C205">
            <v>13008</v>
          </cell>
          <cell r="D205">
            <v>20.6</v>
          </cell>
          <cell r="E205">
            <v>21.36</v>
          </cell>
          <cell r="F205">
            <v>22.12</v>
          </cell>
          <cell r="G205">
            <v>22.88</v>
          </cell>
          <cell r="H205">
            <v>23.64</v>
          </cell>
          <cell r="I205">
            <v>24.4</v>
          </cell>
          <cell r="J205">
            <v>25.36</v>
          </cell>
          <cell r="K205">
            <v>26.32</v>
          </cell>
          <cell r="L205">
            <v>27.28</v>
          </cell>
          <cell r="M205">
            <v>28.24</v>
          </cell>
          <cell r="N205">
            <v>29.2</v>
          </cell>
          <cell r="O205">
            <v>30.36</v>
          </cell>
          <cell r="P205">
            <v>31.52</v>
          </cell>
          <cell r="Q205">
            <v>32.68</v>
          </cell>
          <cell r="R205">
            <v>33.840000000000003</v>
          </cell>
          <cell r="S205">
            <v>35</v>
          </cell>
          <cell r="T205">
            <v>36.44</v>
          </cell>
          <cell r="U205">
            <v>37.880000000000003</v>
          </cell>
          <cell r="V205">
            <v>39.32</v>
          </cell>
          <cell r="W205">
            <v>40.76</v>
          </cell>
          <cell r="X205">
            <v>42.2</v>
          </cell>
          <cell r="Y205">
            <v>43.84</v>
          </cell>
          <cell r="Z205">
            <v>45.48</v>
          </cell>
          <cell r="AA205">
            <v>47.12</v>
          </cell>
          <cell r="AB205">
            <v>48.76</v>
          </cell>
          <cell r="AC205">
            <v>50.4</v>
          </cell>
          <cell r="AD205">
            <v>52.32</v>
          </cell>
          <cell r="AE205">
            <v>54.24</v>
          </cell>
          <cell r="AF205">
            <v>56.16</v>
          </cell>
          <cell r="AG205">
            <v>58.08</v>
          </cell>
          <cell r="AH205">
            <v>60</v>
          </cell>
        </row>
        <row r="206">
          <cell r="C206">
            <v>13010</v>
          </cell>
          <cell r="D206">
            <v>21.2</v>
          </cell>
          <cell r="E206">
            <v>21.96</v>
          </cell>
          <cell r="F206">
            <v>22.72</v>
          </cell>
          <cell r="G206">
            <v>23.48</v>
          </cell>
          <cell r="H206">
            <v>24.24</v>
          </cell>
          <cell r="I206">
            <v>25</v>
          </cell>
          <cell r="J206">
            <v>25.96</v>
          </cell>
          <cell r="K206">
            <v>26.92</v>
          </cell>
          <cell r="L206">
            <v>27.88</v>
          </cell>
          <cell r="M206">
            <v>28.84</v>
          </cell>
          <cell r="N206">
            <v>29.8</v>
          </cell>
          <cell r="O206">
            <v>31.04</v>
          </cell>
          <cell r="P206">
            <v>32.28</v>
          </cell>
          <cell r="Q206">
            <v>33.520000000000003</v>
          </cell>
          <cell r="R206">
            <v>34.76</v>
          </cell>
          <cell r="S206">
            <v>36</v>
          </cell>
          <cell r="T206">
            <v>37.44</v>
          </cell>
          <cell r="U206">
            <v>38.880000000000003</v>
          </cell>
          <cell r="V206">
            <v>40.32</v>
          </cell>
          <cell r="W206">
            <v>41.76</v>
          </cell>
          <cell r="X206">
            <v>43.2</v>
          </cell>
          <cell r="Y206">
            <v>44.92</v>
          </cell>
          <cell r="Z206">
            <v>46.64</v>
          </cell>
          <cell r="AA206">
            <v>48.36</v>
          </cell>
          <cell r="AB206">
            <v>50.08</v>
          </cell>
          <cell r="AC206">
            <v>51.8</v>
          </cell>
          <cell r="AD206">
            <v>53.92</v>
          </cell>
          <cell r="AE206">
            <v>56.04</v>
          </cell>
          <cell r="AF206">
            <v>58.16</v>
          </cell>
          <cell r="AG206">
            <v>60.28</v>
          </cell>
          <cell r="AH206">
            <v>62.4</v>
          </cell>
        </row>
        <row r="207">
          <cell r="C207">
            <v>13012</v>
          </cell>
          <cell r="D207">
            <v>21.6</v>
          </cell>
          <cell r="E207">
            <v>22.36</v>
          </cell>
          <cell r="F207">
            <v>23.12</v>
          </cell>
          <cell r="G207">
            <v>23.88</v>
          </cell>
          <cell r="H207">
            <v>24.64</v>
          </cell>
          <cell r="I207">
            <v>25.4</v>
          </cell>
          <cell r="J207">
            <v>26.36</v>
          </cell>
          <cell r="K207">
            <v>27.32</v>
          </cell>
          <cell r="L207">
            <v>28.28</v>
          </cell>
          <cell r="M207">
            <v>29.24</v>
          </cell>
          <cell r="N207">
            <v>30.2</v>
          </cell>
          <cell r="O207">
            <v>31.56</v>
          </cell>
          <cell r="P207">
            <v>32.92</v>
          </cell>
          <cell r="Q207">
            <v>34.28</v>
          </cell>
          <cell r="R207">
            <v>35.64</v>
          </cell>
          <cell r="S207">
            <v>37</v>
          </cell>
          <cell r="T207">
            <v>38.44</v>
          </cell>
          <cell r="U207">
            <v>39.880000000000003</v>
          </cell>
          <cell r="V207">
            <v>41.32</v>
          </cell>
          <cell r="W207">
            <v>42.76</v>
          </cell>
          <cell r="X207">
            <v>44.2</v>
          </cell>
          <cell r="Y207">
            <v>46.12</v>
          </cell>
          <cell r="Z207">
            <v>48.04</v>
          </cell>
          <cell r="AA207">
            <v>49.96</v>
          </cell>
          <cell r="AB207">
            <v>51.88</v>
          </cell>
          <cell r="AC207">
            <v>53.8</v>
          </cell>
          <cell r="AD207">
            <v>55.8</v>
          </cell>
          <cell r="AE207">
            <v>57.8</v>
          </cell>
          <cell r="AF207">
            <v>59.8</v>
          </cell>
          <cell r="AG207">
            <v>61.8</v>
          </cell>
          <cell r="AH207">
            <v>63.8</v>
          </cell>
        </row>
        <row r="208">
          <cell r="C208">
            <v>13014</v>
          </cell>
          <cell r="D208">
            <v>21.6</v>
          </cell>
          <cell r="E208">
            <v>22.56</v>
          </cell>
          <cell r="F208">
            <v>23.52</v>
          </cell>
          <cell r="G208">
            <v>24.48</v>
          </cell>
          <cell r="H208">
            <v>25.44</v>
          </cell>
          <cell r="I208">
            <v>26.4</v>
          </cell>
          <cell r="J208">
            <v>27.36</v>
          </cell>
          <cell r="K208">
            <v>28.32</v>
          </cell>
          <cell r="L208">
            <v>29.28</v>
          </cell>
          <cell r="M208">
            <v>30.24</v>
          </cell>
          <cell r="N208">
            <v>31.2</v>
          </cell>
          <cell r="O208">
            <v>32.44</v>
          </cell>
          <cell r="P208">
            <v>33.68</v>
          </cell>
          <cell r="Q208">
            <v>34.92</v>
          </cell>
          <cell r="R208">
            <v>36.159999999999997</v>
          </cell>
          <cell r="S208">
            <v>37.4</v>
          </cell>
          <cell r="T208">
            <v>39.04</v>
          </cell>
          <cell r="U208">
            <v>40.68</v>
          </cell>
          <cell r="V208">
            <v>42.32</v>
          </cell>
          <cell r="W208">
            <v>43.96</v>
          </cell>
          <cell r="X208">
            <v>45.6</v>
          </cell>
          <cell r="Y208">
            <v>47.52</v>
          </cell>
          <cell r="Z208">
            <v>49.44</v>
          </cell>
          <cell r="AA208">
            <v>51.36</v>
          </cell>
          <cell r="AB208">
            <v>53.28</v>
          </cell>
          <cell r="AC208">
            <v>55.2</v>
          </cell>
          <cell r="AD208">
            <v>57.32</v>
          </cell>
          <cell r="AE208">
            <v>59.44</v>
          </cell>
          <cell r="AF208">
            <v>61.56</v>
          </cell>
          <cell r="AG208">
            <v>63.68</v>
          </cell>
          <cell r="AH208">
            <v>65.8</v>
          </cell>
        </row>
        <row r="209">
          <cell r="C209">
            <v>13016</v>
          </cell>
          <cell r="D209">
            <v>22.6</v>
          </cell>
          <cell r="E209">
            <v>23.36</v>
          </cell>
          <cell r="F209">
            <v>24.12</v>
          </cell>
          <cell r="G209">
            <v>24.88</v>
          </cell>
          <cell r="H209">
            <v>25.64</v>
          </cell>
          <cell r="I209">
            <v>26.4</v>
          </cell>
          <cell r="J209">
            <v>27.44</v>
          </cell>
          <cell r="K209">
            <v>28.48</v>
          </cell>
          <cell r="L209">
            <v>29.52</v>
          </cell>
          <cell r="M209">
            <v>30.56</v>
          </cell>
          <cell r="N209">
            <v>31.6</v>
          </cell>
          <cell r="O209">
            <v>32.96</v>
          </cell>
          <cell r="P209">
            <v>34.32</v>
          </cell>
          <cell r="Q209">
            <v>35.68</v>
          </cell>
          <cell r="R209">
            <v>37.04</v>
          </cell>
          <cell r="S209">
            <v>38.4</v>
          </cell>
          <cell r="T209">
            <v>40.04</v>
          </cell>
          <cell r="U209">
            <v>41.68</v>
          </cell>
          <cell r="V209">
            <v>43.32</v>
          </cell>
          <cell r="W209">
            <v>44.96</v>
          </cell>
          <cell r="X209">
            <v>46.6</v>
          </cell>
          <cell r="Y209">
            <v>48.52</v>
          </cell>
          <cell r="Z209">
            <v>50.44</v>
          </cell>
          <cell r="AA209">
            <v>52.36</v>
          </cell>
          <cell r="AB209">
            <v>54.28</v>
          </cell>
          <cell r="AC209">
            <v>56.2</v>
          </cell>
          <cell r="AD209">
            <v>58.4</v>
          </cell>
          <cell r="AE209">
            <v>60.6</v>
          </cell>
          <cell r="AF209">
            <v>62.8</v>
          </cell>
          <cell r="AG209">
            <v>65</v>
          </cell>
          <cell r="AH209">
            <v>67.2</v>
          </cell>
        </row>
        <row r="210">
          <cell r="C210">
            <v>13018</v>
          </cell>
          <cell r="D210">
            <v>23</v>
          </cell>
          <cell r="E210">
            <v>23.88</v>
          </cell>
          <cell r="F210">
            <v>24.76</v>
          </cell>
          <cell r="G210">
            <v>25.64</v>
          </cell>
          <cell r="H210">
            <v>26.52</v>
          </cell>
          <cell r="I210">
            <v>27.4</v>
          </cell>
          <cell r="J210">
            <v>28.44</v>
          </cell>
          <cell r="K210">
            <v>29.48</v>
          </cell>
          <cell r="L210">
            <v>30.52</v>
          </cell>
          <cell r="M210">
            <v>31.56</v>
          </cell>
          <cell r="N210">
            <v>32.6</v>
          </cell>
          <cell r="O210">
            <v>33.96</v>
          </cell>
          <cell r="P210">
            <v>35.32</v>
          </cell>
          <cell r="Q210">
            <v>36.68</v>
          </cell>
          <cell r="R210">
            <v>38.04</v>
          </cell>
          <cell r="S210">
            <v>39.4</v>
          </cell>
          <cell r="T210">
            <v>41.12</v>
          </cell>
          <cell r="U210">
            <v>42.84</v>
          </cell>
          <cell r="V210">
            <v>44.56</v>
          </cell>
          <cell r="W210">
            <v>46.28</v>
          </cell>
          <cell r="X210">
            <v>48</v>
          </cell>
          <cell r="Y210">
            <v>49.92</v>
          </cell>
          <cell r="Z210">
            <v>51.84</v>
          </cell>
          <cell r="AA210">
            <v>53.76</v>
          </cell>
          <cell r="AB210">
            <v>55.68</v>
          </cell>
          <cell r="AC210">
            <v>57.6</v>
          </cell>
          <cell r="AD210">
            <v>59.92</v>
          </cell>
          <cell r="AE210">
            <v>62.24</v>
          </cell>
          <cell r="AF210">
            <v>64.56</v>
          </cell>
          <cell r="AG210">
            <v>66.88</v>
          </cell>
          <cell r="AH210">
            <v>69.2</v>
          </cell>
        </row>
        <row r="211">
          <cell r="C211">
            <v>13020</v>
          </cell>
          <cell r="D211">
            <v>23</v>
          </cell>
          <cell r="E211">
            <v>23.96</v>
          </cell>
          <cell r="F211">
            <v>24.92</v>
          </cell>
          <cell r="G211">
            <v>25.88</v>
          </cell>
          <cell r="H211">
            <v>26.84</v>
          </cell>
          <cell r="I211">
            <v>27.8</v>
          </cell>
          <cell r="J211">
            <v>28.88</v>
          </cell>
          <cell r="K211">
            <v>29.96</v>
          </cell>
          <cell r="L211">
            <v>31.04</v>
          </cell>
          <cell r="M211">
            <v>32.119999999999997</v>
          </cell>
          <cell r="N211">
            <v>33.200000000000003</v>
          </cell>
          <cell r="O211">
            <v>34.520000000000003</v>
          </cell>
          <cell r="P211">
            <v>35.840000000000003</v>
          </cell>
          <cell r="Q211">
            <v>37.159999999999997</v>
          </cell>
          <cell r="R211">
            <v>38.479999999999997</v>
          </cell>
          <cell r="S211">
            <v>39.799999999999997</v>
          </cell>
          <cell r="T211">
            <v>41.64</v>
          </cell>
          <cell r="U211">
            <v>43.48</v>
          </cell>
          <cell r="V211">
            <v>45.32</v>
          </cell>
          <cell r="W211">
            <v>47.16</v>
          </cell>
          <cell r="X211">
            <v>49</v>
          </cell>
          <cell r="Y211">
            <v>51</v>
          </cell>
          <cell r="Z211">
            <v>53</v>
          </cell>
          <cell r="AA211">
            <v>55</v>
          </cell>
          <cell r="AB211">
            <v>57</v>
          </cell>
          <cell r="AC211">
            <v>59</v>
          </cell>
          <cell r="AD211">
            <v>61.32</v>
          </cell>
          <cell r="AE211">
            <v>63.64</v>
          </cell>
          <cell r="AF211">
            <v>65.959999999999994</v>
          </cell>
          <cell r="AG211">
            <v>68.28</v>
          </cell>
          <cell r="AH211">
            <v>70.599999999999994</v>
          </cell>
        </row>
        <row r="212">
          <cell r="C212">
            <v>13022</v>
          </cell>
          <cell r="D212">
            <v>24</v>
          </cell>
          <cell r="E212">
            <v>24.76</v>
          </cell>
          <cell r="F212">
            <v>25.52</v>
          </cell>
          <cell r="G212">
            <v>26.28</v>
          </cell>
          <cell r="H212">
            <v>27.04</v>
          </cell>
          <cell r="I212">
            <v>27.8</v>
          </cell>
          <cell r="J212">
            <v>28.96</v>
          </cell>
          <cell r="K212">
            <v>30.12</v>
          </cell>
          <cell r="L212">
            <v>31.28</v>
          </cell>
          <cell r="M212">
            <v>32.44</v>
          </cell>
          <cell r="N212">
            <v>33.6</v>
          </cell>
          <cell r="O212">
            <v>35.04</v>
          </cell>
          <cell r="P212">
            <v>36.479999999999997</v>
          </cell>
          <cell r="Q212">
            <v>37.92</v>
          </cell>
          <cell r="R212">
            <v>39.36</v>
          </cell>
          <cell r="S212">
            <v>40.799999999999997</v>
          </cell>
          <cell r="T212">
            <v>42.52</v>
          </cell>
          <cell r="U212">
            <v>44.24</v>
          </cell>
          <cell r="V212">
            <v>45.96</v>
          </cell>
          <cell r="W212">
            <v>47.68</v>
          </cell>
          <cell r="X212">
            <v>49.4</v>
          </cell>
          <cell r="Y212">
            <v>51.52</v>
          </cell>
          <cell r="Z212">
            <v>53.64</v>
          </cell>
          <cell r="AA212">
            <v>55.76</v>
          </cell>
          <cell r="AB212">
            <v>57.88</v>
          </cell>
          <cell r="AC212">
            <v>60</v>
          </cell>
          <cell r="AD212">
            <v>62.4</v>
          </cell>
          <cell r="AE212">
            <v>64.8</v>
          </cell>
          <cell r="AF212">
            <v>67.2</v>
          </cell>
          <cell r="AG212">
            <v>69.599999999999994</v>
          </cell>
          <cell r="AH212">
            <v>72</v>
          </cell>
        </row>
        <row r="213">
          <cell r="C213">
            <v>13024</v>
          </cell>
          <cell r="D213">
            <v>24</v>
          </cell>
          <cell r="E213">
            <v>24.96</v>
          </cell>
          <cell r="F213">
            <v>25.92</v>
          </cell>
          <cell r="G213">
            <v>26.88</v>
          </cell>
          <cell r="H213">
            <v>27.84</v>
          </cell>
          <cell r="I213">
            <v>28.8</v>
          </cell>
          <cell r="J213">
            <v>29.96</v>
          </cell>
          <cell r="K213">
            <v>31.12</v>
          </cell>
          <cell r="L213">
            <v>32.28</v>
          </cell>
          <cell r="M213">
            <v>33.44</v>
          </cell>
          <cell r="N213">
            <v>34.6</v>
          </cell>
          <cell r="O213">
            <v>36.04</v>
          </cell>
          <cell r="P213">
            <v>37.479999999999997</v>
          </cell>
          <cell r="Q213">
            <v>38.92</v>
          </cell>
          <cell r="R213">
            <v>40.36</v>
          </cell>
          <cell r="S213">
            <v>41.8</v>
          </cell>
          <cell r="T213">
            <v>43.52</v>
          </cell>
          <cell r="U213">
            <v>45.24</v>
          </cell>
          <cell r="V213">
            <v>46.96</v>
          </cell>
          <cell r="W213">
            <v>48.68</v>
          </cell>
          <cell r="X213">
            <v>50.4</v>
          </cell>
          <cell r="Y213">
            <v>52.6</v>
          </cell>
          <cell r="Z213">
            <v>54.8</v>
          </cell>
          <cell r="AA213">
            <v>57</v>
          </cell>
          <cell r="AB213">
            <v>59.2</v>
          </cell>
          <cell r="AC213">
            <v>61.4</v>
          </cell>
          <cell r="AD213">
            <v>63.8</v>
          </cell>
          <cell r="AE213">
            <v>66.2</v>
          </cell>
          <cell r="AF213">
            <v>68.599999999999994</v>
          </cell>
          <cell r="AG213">
            <v>71</v>
          </cell>
          <cell r="AH213">
            <v>73.400000000000006</v>
          </cell>
        </row>
        <row r="214">
          <cell r="C214">
            <v>13026</v>
          </cell>
          <cell r="D214">
            <v>24.4</v>
          </cell>
          <cell r="E214">
            <v>25.36</v>
          </cell>
          <cell r="F214">
            <v>26.32</v>
          </cell>
          <cell r="G214">
            <v>27.28</v>
          </cell>
          <cell r="H214">
            <v>28.24</v>
          </cell>
          <cell r="I214">
            <v>29.2</v>
          </cell>
          <cell r="J214">
            <v>30.36</v>
          </cell>
          <cell r="K214">
            <v>31.52</v>
          </cell>
          <cell r="L214">
            <v>32.68</v>
          </cell>
          <cell r="M214">
            <v>33.840000000000003</v>
          </cell>
          <cell r="N214">
            <v>35</v>
          </cell>
          <cell r="O214">
            <v>36.56</v>
          </cell>
          <cell r="P214">
            <v>38.119999999999997</v>
          </cell>
          <cell r="Q214">
            <v>39.68</v>
          </cell>
          <cell r="R214">
            <v>41.24</v>
          </cell>
          <cell r="S214">
            <v>42.8</v>
          </cell>
          <cell r="T214">
            <v>44.6</v>
          </cell>
          <cell r="U214">
            <v>46.4</v>
          </cell>
          <cell r="V214">
            <v>48.2</v>
          </cell>
          <cell r="W214">
            <v>50</v>
          </cell>
          <cell r="X214">
            <v>51.8</v>
          </cell>
          <cell r="Y214">
            <v>53.92</v>
          </cell>
          <cell r="Z214">
            <v>56.04</v>
          </cell>
          <cell r="AA214">
            <v>58.16</v>
          </cell>
          <cell r="AB214">
            <v>60.28</v>
          </cell>
          <cell r="AC214">
            <v>62.4</v>
          </cell>
          <cell r="AD214">
            <v>65</v>
          </cell>
          <cell r="AE214">
            <v>67.599999999999994</v>
          </cell>
          <cell r="AF214">
            <v>70.2</v>
          </cell>
          <cell r="AG214">
            <v>72.8</v>
          </cell>
          <cell r="AH214">
            <v>75.400000000000006</v>
          </cell>
        </row>
        <row r="215">
          <cell r="C215">
            <v>13028</v>
          </cell>
          <cell r="D215">
            <v>25</v>
          </cell>
          <cell r="E215">
            <v>25.96</v>
          </cell>
          <cell r="F215">
            <v>26.92</v>
          </cell>
          <cell r="G215">
            <v>27.88</v>
          </cell>
          <cell r="H215">
            <v>28.84</v>
          </cell>
          <cell r="I215">
            <v>29.8</v>
          </cell>
          <cell r="J215">
            <v>31.04</v>
          </cell>
          <cell r="K215">
            <v>32.28</v>
          </cell>
          <cell r="L215">
            <v>33.520000000000003</v>
          </cell>
          <cell r="M215">
            <v>34.76</v>
          </cell>
          <cell r="N215">
            <v>36</v>
          </cell>
          <cell r="O215">
            <v>37.44</v>
          </cell>
          <cell r="P215">
            <v>38.880000000000003</v>
          </cell>
          <cell r="Q215">
            <v>40.32</v>
          </cell>
          <cell r="R215">
            <v>41.76</v>
          </cell>
          <cell r="S215">
            <v>43.2</v>
          </cell>
          <cell r="T215">
            <v>45.12</v>
          </cell>
          <cell r="U215">
            <v>47.04</v>
          </cell>
          <cell r="V215">
            <v>48.96</v>
          </cell>
          <cell r="W215">
            <v>50.88</v>
          </cell>
          <cell r="X215">
            <v>52.8</v>
          </cell>
          <cell r="Y215">
            <v>55</v>
          </cell>
          <cell r="Z215">
            <v>57.2</v>
          </cell>
          <cell r="AA215">
            <v>59.4</v>
          </cell>
          <cell r="AB215">
            <v>61.6</v>
          </cell>
          <cell r="AC215">
            <v>63.8</v>
          </cell>
          <cell r="AD215">
            <v>66.400000000000006</v>
          </cell>
          <cell r="AE215">
            <v>69</v>
          </cell>
          <cell r="AF215">
            <v>71.599999999999994</v>
          </cell>
          <cell r="AG215">
            <v>74.2</v>
          </cell>
          <cell r="AH215">
            <v>76.8</v>
          </cell>
        </row>
        <row r="216">
          <cell r="C216">
            <v>13030</v>
          </cell>
          <cell r="D216">
            <v>25.4</v>
          </cell>
          <cell r="E216">
            <v>26.36</v>
          </cell>
          <cell r="F216">
            <v>27.32</v>
          </cell>
          <cell r="G216">
            <v>28.28</v>
          </cell>
          <cell r="H216">
            <v>29.24</v>
          </cell>
          <cell r="I216">
            <v>30.2</v>
          </cell>
          <cell r="J216">
            <v>31.44</v>
          </cell>
          <cell r="K216">
            <v>32.68</v>
          </cell>
          <cell r="L216">
            <v>33.92</v>
          </cell>
          <cell r="M216">
            <v>35.159999999999997</v>
          </cell>
          <cell r="N216">
            <v>36.4</v>
          </cell>
          <cell r="O216">
            <v>37.96</v>
          </cell>
          <cell r="P216">
            <v>39.520000000000003</v>
          </cell>
          <cell r="Q216">
            <v>41.08</v>
          </cell>
          <cell r="R216">
            <v>42.64</v>
          </cell>
          <cell r="S216">
            <v>44.2</v>
          </cell>
          <cell r="T216">
            <v>46.12</v>
          </cell>
          <cell r="U216">
            <v>48.04</v>
          </cell>
          <cell r="V216">
            <v>49.96</v>
          </cell>
          <cell r="W216">
            <v>51.88</v>
          </cell>
          <cell r="X216">
            <v>53.8</v>
          </cell>
          <cell r="Y216">
            <v>56</v>
          </cell>
          <cell r="Z216">
            <v>58.2</v>
          </cell>
          <cell r="AA216">
            <v>60.4</v>
          </cell>
          <cell r="AB216">
            <v>62.6</v>
          </cell>
          <cell r="AC216">
            <v>64.8</v>
          </cell>
          <cell r="AD216">
            <v>67.400000000000006</v>
          </cell>
          <cell r="AE216">
            <v>70</v>
          </cell>
          <cell r="AF216">
            <v>72.599999999999994</v>
          </cell>
          <cell r="AG216">
            <v>75.2</v>
          </cell>
          <cell r="AH216">
            <v>77.8</v>
          </cell>
        </row>
        <row r="217">
          <cell r="C217">
            <v>14000</v>
          </cell>
          <cell r="D217">
            <v>17.600000000000001</v>
          </cell>
          <cell r="E217">
            <v>18.440000000000001</v>
          </cell>
          <cell r="F217">
            <v>19.28</v>
          </cell>
          <cell r="G217">
            <v>20.12</v>
          </cell>
          <cell r="H217">
            <v>20.96</v>
          </cell>
          <cell r="I217">
            <v>21.8</v>
          </cell>
          <cell r="J217">
            <v>22.52</v>
          </cell>
          <cell r="K217">
            <v>23.24</v>
          </cell>
          <cell r="L217">
            <v>23.96</v>
          </cell>
          <cell r="M217">
            <v>24.68</v>
          </cell>
          <cell r="N217">
            <v>25.4</v>
          </cell>
          <cell r="O217">
            <v>26.48</v>
          </cell>
          <cell r="P217">
            <v>27.56</v>
          </cell>
          <cell r="Q217">
            <v>28.64</v>
          </cell>
          <cell r="R217">
            <v>29.72</v>
          </cell>
          <cell r="S217">
            <v>30.8</v>
          </cell>
          <cell r="T217">
            <v>31.92</v>
          </cell>
          <cell r="U217">
            <v>33.04</v>
          </cell>
          <cell r="V217">
            <v>34.159999999999997</v>
          </cell>
          <cell r="W217">
            <v>35.28</v>
          </cell>
          <cell r="X217">
            <v>36.4</v>
          </cell>
          <cell r="Y217">
            <v>37.72</v>
          </cell>
          <cell r="Z217">
            <v>39.04</v>
          </cell>
          <cell r="AA217">
            <v>40.36</v>
          </cell>
          <cell r="AB217">
            <v>41.68</v>
          </cell>
          <cell r="AC217">
            <v>43</v>
          </cell>
          <cell r="AD217">
            <v>44.72</v>
          </cell>
          <cell r="AE217">
            <v>46.44</v>
          </cell>
          <cell r="AF217">
            <v>48.16</v>
          </cell>
          <cell r="AG217">
            <v>49.88</v>
          </cell>
          <cell r="AH217">
            <v>51.6</v>
          </cell>
        </row>
        <row r="218">
          <cell r="C218">
            <v>14004</v>
          </cell>
          <cell r="D218">
            <v>17.600000000000001</v>
          </cell>
          <cell r="E218">
            <v>18.440000000000001</v>
          </cell>
          <cell r="F218">
            <v>19.28</v>
          </cell>
          <cell r="G218">
            <v>20.12</v>
          </cell>
          <cell r="H218">
            <v>20.96</v>
          </cell>
          <cell r="I218">
            <v>21.8</v>
          </cell>
          <cell r="J218">
            <v>22.52</v>
          </cell>
          <cell r="K218">
            <v>23.24</v>
          </cell>
          <cell r="L218">
            <v>23.96</v>
          </cell>
          <cell r="M218">
            <v>24.68</v>
          </cell>
          <cell r="N218">
            <v>25.4</v>
          </cell>
          <cell r="O218">
            <v>26.48</v>
          </cell>
          <cell r="P218">
            <v>27.56</v>
          </cell>
          <cell r="Q218">
            <v>28.64</v>
          </cell>
          <cell r="R218">
            <v>29.72</v>
          </cell>
          <cell r="S218">
            <v>30.8</v>
          </cell>
          <cell r="T218">
            <v>31.92</v>
          </cell>
          <cell r="U218">
            <v>33.04</v>
          </cell>
          <cell r="V218">
            <v>34.159999999999997</v>
          </cell>
          <cell r="W218">
            <v>35.28</v>
          </cell>
          <cell r="X218">
            <v>36.4</v>
          </cell>
          <cell r="Y218">
            <v>37.72</v>
          </cell>
          <cell r="Z218">
            <v>39.04</v>
          </cell>
          <cell r="AA218">
            <v>40.36</v>
          </cell>
          <cell r="AB218">
            <v>41.68</v>
          </cell>
          <cell r="AC218">
            <v>43</v>
          </cell>
          <cell r="AD218">
            <v>44.72</v>
          </cell>
          <cell r="AE218">
            <v>46.44</v>
          </cell>
          <cell r="AF218">
            <v>48.16</v>
          </cell>
          <cell r="AG218">
            <v>49.88</v>
          </cell>
          <cell r="AH218">
            <v>51.6</v>
          </cell>
        </row>
        <row r="219">
          <cell r="C219">
            <v>14006</v>
          </cell>
          <cell r="D219">
            <v>18.600000000000001</v>
          </cell>
          <cell r="E219">
            <v>19.28</v>
          </cell>
          <cell r="F219">
            <v>19.96</v>
          </cell>
          <cell r="G219">
            <v>20.64</v>
          </cell>
          <cell r="H219">
            <v>21.32</v>
          </cell>
          <cell r="I219">
            <v>22</v>
          </cell>
          <cell r="J219">
            <v>22.88</v>
          </cell>
          <cell r="K219">
            <v>23.76</v>
          </cell>
          <cell r="L219">
            <v>24.64</v>
          </cell>
          <cell r="M219">
            <v>25.52</v>
          </cell>
          <cell r="N219">
            <v>26.4</v>
          </cell>
          <cell r="O219">
            <v>27.48</v>
          </cell>
          <cell r="P219">
            <v>28.56</v>
          </cell>
          <cell r="Q219">
            <v>29.64</v>
          </cell>
          <cell r="R219">
            <v>30.72</v>
          </cell>
          <cell r="S219">
            <v>31.8</v>
          </cell>
          <cell r="T219">
            <v>32.92</v>
          </cell>
          <cell r="U219">
            <v>34.04</v>
          </cell>
          <cell r="V219">
            <v>35.159999999999997</v>
          </cell>
          <cell r="W219">
            <v>36.28</v>
          </cell>
          <cell r="X219">
            <v>37.4</v>
          </cell>
          <cell r="Y219">
            <v>38.92</v>
          </cell>
          <cell r="Z219">
            <v>40.44</v>
          </cell>
          <cell r="AA219">
            <v>41.96</v>
          </cell>
          <cell r="AB219">
            <v>43.48</v>
          </cell>
          <cell r="AC219">
            <v>45</v>
          </cell>
          <cell r="AD219">
            <v>46.76</v>
          </cell>
          <cell r="AE219">
            <v>48.52</v>
          </cell>
          <cell r="AF219">
            <v>50.28</v>
          </cell>
          <cell r="AG219">
            <v>52.04</v>
          </cell>
          <cell r="AH219">
            <v>53.8</v>
          </cell>
        </row>
        <row r="220">
          <cell r="C220">
            <v>14008</v>
          </cell>
          <cell r="D220">
            <v>18.8</v>
          </cell>
          <cell r="E220">
            <v>19.48</v>
          </cell>
          <cell r="F220">
            <v>20.16</v>
          </cell>
          <cell r="G220">
            <v>20.84</v>
          </cell>
          <cell r="H220">
            <v>21.52</v>
          </cell>
          <cell r="I220">
            <v>22.2</v>
          </cell>
          <cell r="J220">
            <v>23.08</v>
          </cell>
          <cell r="K220">
            <v>23.96</v>
          </cell>
          <cell r="L220">
            <v>24.84</v>
          </cell>
          <cell r="M220">
            <v>25.72</v>
          </cell>
          <cell r="N220">
            <v>26.6</v>
          </cell>
          <cell r="O220">
            <v>27.68</v>
          </cell>
          <cell r="P220">
            <v>28.76</v>
          </cell>
          <cell r="Q220">
            <v>29.84</v>
          </cell>
          <cell r="R220">
            <v>30.92</v>
          </cell>
          <cell r="S220">
            <v>32</v>
          </cell>
          <cell r="T220">
            <v>33.32</v>
          </cell>
          <cell r="U220">
            <v>34.64</v>
          </cell>
          <cell r="V220">
            <v>35.96</v>
          </cell>
          <cell r="W220">
            <v>37.28</v>
          </cell>
          <cell r="X220">
            <v>38.6</v>
          </cell>
          <cell r="Y220">
            <v>40.119999999999997</v>
          </cell>
          <cell r="Z220">
            <v>41.64</v>
          </cell>
          <cell r="AA220">
            <v>43.16</v>
          </cell>
          <cell r="AB220">
            <v>44.68</v>
          </cell>
          <cell r="AC220">
            <v>46.2</v>
          </cell>
          <cell r="AD220">
            <v>47.96</v>
          </cell>
          <cell r="AE220">
            <v>49.72</v>
          </cell>
          <cell r="AF220">
            <v>51.48</v>
          </cell>
          <cell r="AG220">
            <v>53.24</v>
          </cell>
          <cell r="AH220">
            <v>55</v>
          </cell>
        </row>
        <row r="221">
          <cell r="C221">
            <v>14010</v>
          </cell>
          <cell r="D221">
            <v>19.600000000000001</v>
          </cell>
          <cell r="E221">
            <v>20.28</v>
          </cell>
          <cell r="F221">
            <v>20.96</v>
          </cell>
          <cell r="G221">
            <v>21.64</v>
          </cell>
          <cell r="H221">
            <v>22.32</v>
          </cell>
          <cell r="I221">
            <v>23</v>
          </cell>
          <cell r="J221">
            <v>23.88</v>
          </cell>
          <cell r="K221">
            <v>24.76</v>
          </cell>
          <cell r="L221">
            <v>25.64</v>
          </cell>
          <cell r="M221">
            <v>26.52</v>
          </cell>
          <cell r="N221">
            <v>27.4</v>
          </cell>
          <cell r="O221">
            <v>28.52</v>
          </cell>
          <cell r="P221">
            <v>29.64</v>
          </cell>
          <cell r="Q221">
            <v>30.76</v>
          </cell>
          <cell r="R221">
            <v>31.88</v>
          </cell>
          <cell r="S221">
            <v>33</v>
          </cell>
          <cell r="T221">
            <v>34.32</v>
          </cell>
          <cell r="U221">
            <v>35.64</v>
          </cell>
          <cell r="V221">
            <v>36.96</v>
          </cell>
          <cell r="W221">
            <v>38.28</v>
          </cell>
          <cell r="X221">
            <v>39.6</v>
          </cell>
          <cell r="Y221">
            <v>41.16</v>
          </cell>
          <cell r="Z221">
            <v>42.72</v>
          </cell>
          <cell r="AA221">
            <v>44.28</v>
          </cell>
          <cell r="AB221">
            <v>45.84</v>
          </cell>
          <cell r="AC221">
            <v>47.4</v>
          </cell>
          <cell r="AD221">
            <v>49.36</v>
          </cell>
          <cell r="AE221">
            <v>51.32</v>
          </cell>
          <cell r="AF221">
            <v>53.28</v>
          </cell>
          <cell r="AG221">
            <v>55.24</v>
          </cell>
          <cell r="AH221">
            <v>57.2</v>
          </cell>
        </row>
        <row r="222">
          <cell r="C222">
            <v>14012</v>
          </cell>
          <cell r="D222">
            <v>19.8</v>
          </cell>
          <cell r="E222">
            <v>20.48</v>
          </cell>
          <cell r="F222">
            <v>21.16</v>
          </cell>
          <cell r="G222">
            <v>21.84</v>
          </cell>
          <cell r="H222">
            <v>22.52</v>
          </cell>
          <cell r="I222">
            <v>23.2</v>
          </cell>
          <cell r="J222">
            <v>24.08</v>
          </cell>
          <cell r="K222">
            <v>24.96</v>
          </cell>
          <cell r="L222">
            <v>25.84</v>
          </cell>
          <cell r="M222">
            <v>26.72</v>
          </cell>
          <cell r="N222">
            <v>27.6</v>
          </cell>
          <cell r="O222">
            <v>28.88</v>
          </cell>
          <cell r="P222">
            <v>30.16</v>
          </cell>
          <cell r="Q222">
            <v>31.44</v>
          </cell>
          <cell r="R222">
            <v>32.72</v>
          </cell>
          <cell r="S222">
            <v>34</v>
          </cell>
          <cell r="T222">
            <v>35.32</v>
          </cell>
          <cell r="U222">
            <v>36.64</v>
          </cell>
          <cell r="V222">
            <v>37.96</v>
          </cell>
          <cell r="W222">
            <v>39.28</v>
          </cell>
          <cell r="X222">
            <v>40.6</v>
          </cell>
          <cell r="Y222">
            <v>42.36</v>
          </cell>
          <cell r="Z222">
            <v>44.12</v>
          </cell>
          <cell r="AA222">
            <v>45.88</v>
          </cell>
          <cell r="AB222">
            <v>47.64</v>
          </cell>
          <cell r="AC222">
            <v>49.4</v>
          </cell>
          <cell r="AD222">
            <v>51.2</v>
          </cell>
          <cell r="AE222">
            <v>53</v>
          </cell>
          <cell r="AF222">
            <v>54.8</v>
          </cell>
          <cell r="AG222">
            <v>56.6</v>
          </cell>
          <cell r="AH222">
            <v>58.4</v>
          </cell>
        </row>
        <row r="223">
          <cell r="C223">
            <v>14014</v>
          </cell>
          <cell r="D223">
            <v>19.8</v>
          </cell>
          <cell r="E223">
            <v>20.68</v>
          </cell>
          <cell r="F223">
            <v>21.56</v>
          </cell>
          <cell r="G223">
            <v>22.44</v>
          </cell>
          <cell r="H223">
            <v>23.32</v>
          </cell>
          <cell r="I223">
            <v>24.2</v>
          </cell>
          <cell r="J223">
            <v>25.08</v>
          </cell>
          <cell r="K223">
            <v>25.96</v>
          </cell>
          <cell r="L223">
            <v>26.84</v>
          </cell>
          <cell r="M223">
            <v>27.72</v>
          </cell>
          <cell r="N223">
            <v>28.6</v>
          </cell>
          <cell r="O223">
            <v>29.72</v>
          </cell>
          <cell r="P223">
            <v>30.84</v>
          </cell>
          <cell r="Q223">
            <v>31.96</v>
          </cell>
          <cell r="R223">
            <v>33.08</v>
          </cell>
          <cell r="S223">
            <v>34.200000000000003</v>
          </cell>
          <cell r="T223">
            <v>35.72</v>
          </cell>
          <cell r="U223">
            <v>37.24</v>
          </cell>
          <cell r="V223">
            <v>38.76</v>
          </cell>
          <cell r="W223">
            <v>40.28</v>
          </cell>
          <cell r="X223">
            <v>41.8</v>
          </cell>
          <cell r="Y223">
            <v>43.56</v>
          </cell>
          <cell r="Z223">
            <v>45.32</v>
          </cell>
          <cell r="AA223">
            <v>47.08</v>
          </cell>
          <cell r="AB223">
            <v>48.84</v>
          </cell>
          <cell r="AC223">
            <v>50.6</v>
          </cell>
          <cell r="AD223">
            <v>52.56</v>
          </cell>
          <cell r="AE223">
            <v>54.52</v>
          </cell>
          <cell r="AF223">
            <v>56.48</v>
          </cell>
          <cell r="AG223">
            <v>58.44</v>
          </cell>
          <cell r="AH223">
            <v>60.4</v>
          </cell>
        </row>
        <row r="224">
          <cell r="C224">
            <v>14016</v>
          </cell>
          <cell r="D224">
            <v>20.8</v>
          </cell>
          <cell r="E224">
            <v>21.48</v>
          </cell>
          <cell r="F224">
            <v>22.16</v>
          </cell>
          <cell r="G224">
            <v>22.84</v>
          </cell>
          <cell r="H224">
            <v>23.52</v>
          </cell>
          <cell r="I224">
            <v>24.2</v>
          </cell>
          <cell r="J224">
            <v>25.12</v>
          </cell>
          <cell r="K224">
            <v>26.04</v>
          </cell>
          <cell r="L224">
            <v>26.96</v>
          </cell>
          <cell r="M224">
            <v>27.88</v>
          </cell>
          <cell r="N224">
            <v>28.8</v>
          </cell>
          <cell r="O224">
            <v>30.08</v>
          </cell>
          <cell r="P224">
            <v>31.36</v>
          </cell>
          <cell r="Q224">
            <v>32.64</v>
          </cell>
          <cell r="R224">
            <v>33.92</v>
          </cell>
          <cell r="S224">
            <v>35.200000000000003</v>
          </cell>
          <cell r="T224">
            <v>36.72</v>
          </cell>
          <cell r="U224">
            <v>38.24</v>
          </cell>
          <cell r="V224">
            <v>39.76</v>
          </cell>
          <cell r="W224">
            <v>41.28</v>
          </cell>
          <cell r="X224">
            <v>42.8</v>
          </cell>
          <cell r="Y224">
            <v>44.56</v>
          </cell>
          <cell r="Z224">
            <v>46.32</v>
          </cell>
          <cell r="AA224">
            <v>48.08</v>
          </cell>
          <cell r="AB224">
            <v>49.84</v>
          </cell>
          <cell r="AC224">
            <v>51.6</v>
          </cell>
          <cell r="AD224">
            <v>53.6</v>
          </cell>
          <cell r="AE224">
            <v>55.6</v>
          </cell>
          <cell r="AF224">
            <v>57.6</v>
          </cell>
          <cell r="AG224">
            <v>59.6</v>
          </cell>
          <cell r="AH224">
            <v>61.6</v>
          </cell>
        </row>
        <row r="225">
          <cell r="C225">
            <v>14018</v>
          </cell>
          <cell r="D225">
            <v>21</v>
          </cell>
          <cell r="E225">
            <v>21.84</v>
          </cell>
          <cell r="F225">
            <v>22.68</v>
          </cell>
          <cell r="G225">
            <v>23.52</v>
          </cell>
          <cell r="H225">
            <v>24.36</v>
          </cell>
          <cell r="I225">
            <v>25.2</v>
          </cell>
          <cell r="J225">
            <v>26.12</v>
          </cell>
          <cell r="K225">
            <v>27.04</v>
          </cell>
          <cell r="L225">
            <v>27.96</v>
          </cell>
          <cell r="M225">
            <v>28.88</v>
          </cell>
          <cell r="N225">
            <v>29.8</v>
          </cell>
          <cell r="O225">
            <v>31.08</v>
          </cell>
          <cell r="P225">
            <v>32.36</v>
          </cell>
          <cell r="Q225">
            <v>33.64</v>
          </cell>
          <cell r="R225">
            <v>34.92</v>
          </cell>
          <cell r="S225">
            <v>36.200000000000003</v>
          </cell>
          <cell r="T225">
            <v>37.76</v>
          </cell>
          <cell r="U225">
            <v>39.32</v>
          </cell>
          <cell r="V225">
            <v>40.880000000000003</v>
          </cell>
          <cell r="W225">
            <v>42.44</v>
          </cell>
          <cell r="X225">
            <v>44</v>
          </cell>
          <cell r="Y225">
            <v>45.76</v>
          </cell>
          <cell r="Z225">
            <v>47.52</v>
          </cell>
          <cell r="AA225">
            <v>49.28</v>
          </cell>
          <cell r="AB225">
            <v>51.04</v>
          </cell>
          <cell r="AC225">
            <v>52.8</v>
          </cell>
          <cell r="AD225">
            <v>54.96</v>
          </cell>
          <cell r="AE225">
            <v>57.12</v>
          </cell>
          <cell r="AF225">
            <v>59.28</v>
          </cell>
          <cell r="AG225">
            <v>61.44</v>
          </cell>
          <cell r="AH225">
            <v>63.6</v>
          </cell>
        </row>
        <row r="226">
          <cell r="C226">
            <v>14020</v>
          </cell>
          <cell r="D226">
            <v>21</v>
          </cell>
          <cell r="E226">
            <v>21.88</v>
          </cell>
          <cell r="F226">
            <v>22.76</v>
          </cell>
          <cell r="G226">
            <v>23.64</v>
          </cell>
          <cell r="H226">
            <v>24.52</v>
          </cell>
          <cell r="I226">
            <v>25.4</v>
          </cell>
          <cell r="J226">
            <v>26.44</v>
          </cell>
          <cell r="K226">
            <v>27.48</v>
          </cell>
          <cell r="L226">
            <v>28.52</v>
          </cell>
          <cell r="M226">
            <v>29.56</v>
          </cell>
          <cell r="N226">
            <v>30.6</v>
          </cell>
          <cell r="O226">
            <v>31.76</v>
          </cell>
          <cell r="P226">
            <v>32.92</v>
          </cell>
          <cell r="Q226">
            <v>34.08</v>
          </cell>
          <cell r="R226">
            <v>35.24</v>
          </cell>
          <cell r="S226">
            <v>36.4</v>
          </cell>
          <cell r="T226">
            <v>38.119999999999997</v>
          </cell>
          <cell r="U226">
            <v>39.840000000000003</v>
          </cell>
          <cell r="V226">
            <v>41.56</v>
          </cell>
          <cell r="W226">
            <v>43.28</v>
          </cell>
          <cell r="X226">
            <v>45</v>
          </cell>
          <cell r="Y226">
            <v>46.8</v>
          </cell>
          <cell r="Z226">
            <v>48.6</v>
          </cell>
          <cell r="AA226">
            <v>50.4</v>
          </cell>
          <cell r="AB226">
            <v>52.2</v>
          </cell>
          <cell r="AC226">
            <v>54</v>
          </cell>
          <cell r="AD226">
            <v>56.16</v>
          </cell>
          <cell r="AE226">
            <v>58.32</v>
          </cell>
          <cell r="AF226">
            <v>60.48</v>
          </cell>
          <cell r="AG226">
            <v>62.64</v>
          </cell>
          <cell r="AH226">
            <v>64.8</v>
          </cell>
        </row>
        <row r="227">
          <cell r="C227">
            <v>14022</v>
          </cell>
          <cell r="D227">
            <v>22</v>
          </cell>
          <cell r="E227">
            <v>22.68</v>
          </cell>
          <cell r="F227">
            <v>23.36</v>
          </cell>
          <cell r="G227">
            <v>24.04</v>
          </cell>
          <cell r="H227">
            <v>24.72</v>
          </cell>
          <cell r="I227">
            <v>25.4</v>
          </cell>
          <cell r="J227">
            <v>26.48</v>
          </cell>
          <cell r="K227">
            <v>27.56</v>
          </cell>
          <cell r="L227">
            <v>28.64</v>
          </cell>
          <cell r="M227">
            <v>29.72</v>
          </cell>
          <cell r="N227">
            <v>30.8</v>
          </cell>
          <cell r="O227">
            <v>32.119999999999997</v>
          </cell>
          <cell r="P227">
            <v>33.44</v>
          </cell>
          <cell r="Q227">
            <v>34.76</v>
          </cell>
          <cell r="R227">
            <v>36.08</v>
          </cell>
          <cell r="S227">
            <v>37.4</v>
          </cell>
          <cell r="T227">
            <v>38.96</v>
          </cell>
          <cell r="U227">
            <v>40.520000000000003</v>
          </cell>
          <cell r="V227">
            <v>42.08</v>
          </cell>
          <cell r="W227">
            <v>43.64</v>
          </cell>
          <cell r="X227">
            <v>45.2</v>
          </cell>
          <cell r="Y227">
            <v>47.16</v>
          </cell>
          <cell r="Z227">
            <v>49.12</v>
          </cell>
          <cell r="AA227">
            <v>51.08</v>
          </cell>
          <cell r="AB227">
            <v>53.04</v>
          </cell>
          <cell r="AC227">
            <v>55</v>
          </cell>
          <cell r="AD227">
            <v>57.2</v>
          </cell>
          <cell r="AE227">
            <v>59.4</v>
          </cell>
          <cell r="AF227">
            <v>61.6</v>
          </cell>
          <cell r="AG227">
            <v>63.8</v>
          </cell>
          <cell r="AH227">
            <v>66</v>
          </cell>
        </row>
        <row r="228">
          <cell r="C228">
            <v>14024</v>
          </cell>
          <cell r="D228">
            <v>22</v>
          </cell>
          <cell r="E228">
            <v>22.88</v>
          </cell>
          <cell r="F228">
            <v>23.76</v>
          </cell>
          <cell r="G228">
            <v>24.64</v>
          </cell>
          <cell r="H228">
            <v>25.52</v>
          </cell>
          <cell r="I228">
            <v>26.4</v>
          </cell>
          <cell r="J228">
            <v>27.48</v>
          </cell>
          <cell r="K228">
            <v>28.56</v>
          </cell>
          <cell r="L228">
            <v>29.64</v>
          </cell>
          <cell r="M228">
            <v>30.72</v>
          </cell>
          <cell r="N228">
            <v>31.8</v>
          </cell>
          <cell r="O228">
            <v>33.119999999999997</v>
          </cell>
          <cell r="P228">
            <v>34.44</v>
          </cell>
          <cell r="Q228">
            <v>35.76</v>
          </cell>
          <cell r="R228">
            <v>37.08</v>
          </cell>
          <cell r="S228">
            <v>38.4</v>
          </cell>
          <cell r="T228">
            <v>39.96</v>
          </cell>
          <cell r="U228">
            <v>41.52</v>
          </cell>
          <cell r="V228">
            <v>43.08</v>
          </cell>
          <cell r="W228">
            <v>44.64</v>
          </cell>
          <cell r="X228">
            <v>46.2</v>
          </cell>
          <cell r="Y228">
            <v>48.2</v>
          </cell>
          <cell r="Z228">
            <v>50.2</v>
          </cell>
          <cell r="AA228">
            <v>52.2</v>
          </cell>
          <cell r="AB228">
            <v>54.2</v>
          </cell>
          <cell r="AC228">
            <v>56.2</v>
          </cell>
          <cell r="AD228">
            <v>58.4</v>
          </cell>
          <cell r="AE228">
            <v>60.6</v>
          </cell>
          <cell r="AF228">
            <v>62.8</v>
          </cell>
          <cell r="AG228">
            <v>65</v>
          </cell>
          <cell r="AH228">
            <v>67.2</v>
          </cell>
        </row>
        <row r="229">
          <cell r="C229">
            <v>14026</v>
          </cell>
          <cell r="D229">
            <v>22.2</v>
          </cell>
          <cell r="E229">
            <v>23.08</v>
          </cell>
          <cell r="F229">
            <v>23.96</v>
          </cell>
          <cell r="G229">
            <v>24.84</v>
          </cell>
          <cell r="H229">
            <v>25.72</v>
          </cell>
          <cell r="I229">
            <v>26.6</v>
          </cell>
          <cell r="J229">
            <v>27.68</v>
          </cell>
          <cell r="K229">
            <v>28.76</v>
          </cell>
          <cell r="L229">
            <v>29.84</v>
          </cell>
          <cell r="M229">
            <v>30.92</v>
          </cell>
          <cell r="N229">
            <v>32</v>
          </cell>
          <cell r="O229">
            <v>33.479999999999997</v>
          </cell>
          <cell r="P229">
            <v>34.96</v>
          </cell>
          <cell r="Q229">
            <v>36.44</v>
          </cell>
          <cell r="R229">
            <v>37.92</v>
          </cell>
          <cell r="S229">
            <v>39.4</v>
          </cell>
          <cell r="T229">
            <v>41</v>
          </cell>
          <cell r="U229">
            <v>42.6</v>
          </cell>
          <cell r="V229">
            <v>44.2</v>
          </cell>
          <cell r="W229">
            <v>45.8</v>
          </cell>
          <cell r="X229">
            <v>47.4</v>
          </cell>
          <cell r="Y229">
            <v>49.36</v>
          </cell>
          <cell r="Z229">
            <v>51.32</v>
          </cell>
          <cell r="AA229">
            <v>53.28</v>
          </cell>
          <cell r="AB229">
            <v>55.24</v>
          </cell>
          <cell r="AC229">
            <v>57.2</v>
          </cell>
          <cell r="AD229">
            <v>59.6</v>
          </cell>
          <cell r="AE229">
            <v>62</v>
          </cell>
          <cell r="AF229">
            <v>64.400000000000006</v>
          </cell>
          <cell r="AG229">
            <v>66.8</v>
          </cell>
          <cell r="AH229">
            <v>69.2</v>
          </cell>
        </row>
        <row r="230">
          <cell r="C230">
            <v>14028</v>
          </cell>
          <cell r="D230">
            <v>23</v>
          </cell>
          <cell r="E230">
            <v>23.88</v>
          </cell>
          <cell r="F230">
            <v>24.76</v>
          </cell>
          <cell r="G230">
            <v>25.64</v>
          </cell>
          <cell r="H230">
            <v>26.52</v>
          </cell>
          <cell r="I230">
            <v>27.4</v>
          </cell>
          <cell r="J230">
            <v>28.52</v>
          </cell>
          <cell r="K230">
            <v>29.64</v>
          </cell>
          <cell r="L230">
            <v>30.76</v>
          </cell>
          <cell r="M230">
            <v>31.88</v>
          </cell>
          <cell r="N230">
            <v>33</v>
          </cell>
          <cell r="O230">
            <v>34.32</v>
          </cell>
          <cell r="P230">
            <v>35.64</v>
          </cell>
          <cell r="Q230">
            <v>36.96</v>
          </cell>
          <cell r="R230">
            <v>38.28</v>
          </cell>
          <cell r="S230">
            <v>39.6</v>
          </cell>
          <cell r="T230">
            <v>41.36</v>
          </cell>
          <cell r="U230">
            <v>43.12</v>
          </cell>
          <cell r="V230">
            <v>44.88</v>
          </cell>
          <cell r="W230">
            <v>46.64</v>
          </cell>
          <cell r="X230">
            <v>48.4</v>
          </cell>
          <cell r="Y230">
            <v>50.4</v>
          </cell>
          <cell r="Z230">
            <v>52.4</v>
          </cell>
          <cell r="AA230">
            <v>54.4</v>
          </cell>
          <cell r="AB230">
            <v>56.4</v>
          </cell>
          <cell r="AC230">
            <v>58.4</v>
          </cell>
          <cell r="AD230">
            <v>60.8</v>
          </cell>
          <cell r="AE230">
            <v>63.2</v>
          </cell>
          <cell r="AF230">
            <v>65.599999999999994</v>
          </cell>
          <cell r="AG230">
            <v>68</v>
          </cell>
          <cell r="AH230">
            <v>70.400000000000006</v>
          </cell>
        </row>
        <row r="231">
          <cell r="C231">
            <v>14030</v>
          </cell>
          <cell r="D231">
            <v>23.2</v>
          </cell>
          <cell r="E231">
            <v>24.08</v>
          </cell>
          <cell r="F231">
            <v>24.96</v>
          </cell>
          <cell r="G231">
            <v>25.84</v>
          </cell>
          <cell r="H231">
            <v>26.72</v>
          </cell>
          <cell r="I231">
            <v>27.6</v>
          </cell>
          <cell r="J231">
            <v>28.72</v>
          </cell>
          <cell r="K231">
            <v>29.84</v>
          </cell>
          <cell r="L231">
            <v>30.96</v>
          </cell>
          <cell r="M231">
            <v>32.08</v>
          </cell>
          <cell r="N231">
            <v>33.200000000000003</v>
          </cell>
          <cell r="O231">
            <v>34.68</v>
          </cell>
          <cell r="P231">
            <v>36.159999999999997</v>
          </cell>
          <cell r="Q231">
            <v>37.64</v>
          </cell>
          <cell r="R231">
            <v>39.119999999999997</v>
          </cell>
          <cell r="S231">
            <v>40.6</v>
          </cell>
          <cell r="T231">
            <v>42.36</v>
          </cell>
          <cell r="U231">
            <v>44.12</v>
          </cell>
          <cell r="V231">
            <v>45.88</v>
          </cell>
          <cell r="W231">
            <v>47.64</v>
          </cell>
          <cell r="X231">
            <v>49.4</v>
          </cell>
          <cell r="Y231">
            <v>51.4</v>
          </cell>
          <cell r="Z231">
            <v>53.4</v>
          </cell>
          <cell r="AA231">
            <v>55.4</v>
          </cell>
          <cell r="AB231">
            <v>57.4</v>
          </cell>
          <cell r="AC231">
            <v>59.4</v>
          </cell>
          <cell r="AD231">
            <v>61.8</v>
          </cell>
          <cell r="AE231">
            <v>64.2</v>
          </cell>
          <cell r="AF231">
            <v>66.599999999999994</v>
          </cell>
          <cell r="AG231">
            <v>69</v>
          </cell>
          <cell r="AH231">
            <v>71.400000000000006</v>
          </cell>
        </row>
        <row r="232">
          <cell r="C232">
            <v>15000</v>
          </cell>
          <cell r="D232">
            <v>16</v>
          </cell>
          <cell r="E232">
            <v>16.8</v>
          </cell>
          <cell r="F232">
            <v>17.600000000000001</v>
          </cell>
          <cell r="G232">
            <v>18.399999999999999</v>
          </cell>
          <cell r="H232">
            <v>19.2</v>
          </cell>
          <cell r="I232">
            <v>20</v>
          </cell>
          <cell r="J232">
            <v>20.6</v>
          </cell>
          <cell r="K232">
            <v>21.2</v>
          </cell>
          <cell r="L232">
            <v>21.8</v>
          </cell>
          <cell r="M232">
            <v>22.4</v>
          </cell>
          <cell r="N232">
            <v>23</v>
          </cell>
          <cell r="O232">
            <v>24</v>
          </cell>
          <cell r="P232">
            <v>25</v>
          </cell>
          <cell r="Q232">
            <v>26</v>
          </cell>
          <cell r="R232">
            <v>27</v>
          </cell>
          <cell r="S232">
            <v>28</v>
          </cell>
          <cell r="T232">
            <v>29</v>
          </cell>
          <cell r="U232">
            <v>30</v>
          </cell>
          <cell r="V232">
            <v>31</v>
          </cell>
          <cell r="W232">
            <v>32</v>
          </cell>
          <cell r="X232">
            <v>33</v>
          </cell>
          <cell r="Y232">
            <v>34.200000000000003</v>
          </cell>
          <cell r="Z232">
            <v>35.4</v>
          </cell>
          <cell r="AA232">
            <v>36.6</v>
          </cell>
          <cell r="AB232">
            <v>37.799999999999997</v>
          </cell>
          <cell r="AC232">
            <v>39</v>
          </cell>
          <cell r="AD232">
            <v>40.6</v>
          </cell>
          <cell r="AE232">
            <v>42.2</v>
          </cell>
          <cell r="AF232">
            <v>43.8</v>
          </cell>
          <cell r="AG232">
            <v>45.4</v>
          </cell>
          <cell r="AH232">
            <v>47</v>
          </cell>
        </row>
        <row r="233">
          <cell r="C233">
            <v>15004</v>
          </cell>
          <cell r="D233">
            <v>16</v>
          </cell>
          <cell r="E233">
            <v>16.8</v>
          </cell>
          <cell r="F233">
            <v>17.600000000000001</v>
          </cell>
          <cell r="G233">
            <v>18.399999999999999</v>
          </cell>
          <cell r="H233">
            <v>19.2</v>
          </cell>
          <cell r="I233">
            <v>20</v>
          </cell>
          <cell r="J233">
            <v>20.6</v>
          </cell>
          <cell r="K233">
            <v>21.2</v>
          </cell>
          <cell r="L233">
            <v>21.8</v>
          </cell>
          <cell r="M233">
            <v>22.4</v>
          </cell>
          <cell r="N233">
            <v>23</v>
          </cell>
          <cell r="O233">
            <v>24</v>
          </cell>
          <cell r="P233">
            <v>25</v>
          </cell>
          <cell r="Q233">
            <v>26</v>
          </cell>
          <cell r="R233">
            <v>27</v>
          </cell>
          <cell r="S233">
            <v>28</v>
          </cell>
          <cell r="T233">
            <v>29</v>
          </cell>
          <cell r="U233">
            <v>30</v>
          </cell>
          <cell r="V233">
            <v>31</v>
          </cell>
          <cell r="W233">
            <v>32</v>
          </cell>
          <cell r="X233">
            <v>33</v>
          </cell>
          <cell r="Y233">
            <v>34.200000000000003</v>
          </cell>
          <cell r="Z233">
            <v>35.4</v>
          </cell>
          <cell r="AA233">
            <v>36.6</v>
          </cell>
          <cell r="AB233">
            <v>37.799999999999997</v>
          </cell>
          <cell r="AC233">
            <v>39</v>
          </cell>
          <cell r="AD233">
            <v>40.6</v>
          </cell>
          <cell r="AE233">
            <v>42.2</v>
          </cell>
          <cell r="AF233">
            <v>43.8</v>
          </cell>
          <cell r="AG233">
            <v>45.4</v>
          </cell>
          <cell r="AH233">
            <v>47</v>
          </cell>
        </row>
        <row r="234">
          <cell r="C234">
            <v>15006</v>
          </cell>
          <cell r="D234">
            <v>17</v>
          </cell>
          <cell r="E234">
            <v>17.600000000000001</v>
          </cell>
          <cell r="F234">
            <v>18.2</v>
          </cell>
          <cell r="G234">
            <v>18.8</v>
          </cell>
          <cell r="H234">
            <v>19.399999999999999</v>
          </cell>
          <cell r="I234">
            <v>20</v>
          </cell>
          <cell r="J234">
            <v>20.8</v>
          </cell>
          <cell r="K234">
            <v>21.6</v>
          </cell>
          <cell r="L234">
            <v>22.4</v>
          </cell>
          <cell r="M234">
            <v>23.2</v>
          </cell>
          <cell r="N234">
            <v>24</v>
          </cell>
          <cell r="O234">
            <v>25</v>
          </cell>
          <cell r="P234">
            <v>26</v>
          </cell>
          <cell r="Q234">
            <v>27</v>
          </cell>
          <cell r="R234">
            <v>28</v>
          </cell>
          <cell r="S234">
            <v>29</v>
          </cell>
          <cell r="T234">
            <v>30</v>
          </cell>
          <cell r="U234">
            <v>31</v>
          </cell>
          <cell r="V234">
            <v>32</v>
          </cell>
          <cell r="W234">
            <v>33</v>
          </cell>
          <cell r="X234">
            <v>34</v>
          </cell>
          <cell r="Y234">
            <v>35.4</v>
          </cell>
          <cell r="Z234">
            <v>36.799999999999997</v>
          </cell>
          <cell r="AA234">
            <v>38.200000000000003</v>
          </cell>
          <cell r="AB234">
            <v>39.6</v>
          </cell>
          <cell r="AC234">
            <v>41</v>
          </cell>
          <cell r="AD234">
            <v>42.6</v>
          </cell>
          <cell r="AE234">
            <v>44.2</v>
          </cell>
          <cell r="AF234">
            <v>45.8</v>
          </cell>
          <cell r="AG234">
            <v>47.4</v>
          </cell>
          <cell r="AH234">
            <v>49</v>
          </cell>
        </row>
        <row r="235">
          <cell r="C235">
            <v>15008</v>
          </cell>
          <cell r="D235">
            <v>17</v>
          </cell>
          <cell r="E235">
            <v>17.600000000000001</v>
          </cell>
          <cell r="F235">
            <v>18.2</v>
          </cell>
          <cell r="G235">
            <v>18.8</v>
          </cell>
          <cell r="H235">
            <v>19.399999999999999</v>
          </cell>
          <cell r="I235">
            <v>20</v>
          </cell>
          <cell r="J235">
            <v>20.8</v>
          </cell>
          <cell r="K235">
            <v>21.6</v>
          </cell>
          <cell r="L235">
            <v>22.4</v>
          </cell>
          <cell r="M235">
            <v>23.2</v>
          </cell>
          <cell r="N235">
            <v>24</v>
          </cell>
          <cell r="O235">
            <v>25</v>
          </cell>
          <cell r="P235">
            <v>26</v>
          </cell>
          <cell r="Q235">
            <v>27</v>
          </cell>
          <cell r="R235">
            <v>28</v>
          </cell>
          <cell r="S235">
            <v>29</v>
          </cell>
          <cell r="T235">
            <v>30.2</v>
          </cell>
          <cell r="U235">
            <v>31.4</v>
          </cell>
          <cell r="V235">
            <v>32.6</v>
          </cell>
          <cell r="W235">
            <v>33.799999999999997</v>
          </cell>
          <cell r="X235">
            <v>35</v>
          </cell>
          <cell r="Y235">
            <v>36.4</v>
          </cell>
          <cell r="Z235">
            <v>37.799999999999997</v>
          </cell>
          <cell r="AA235">
            <v>39.200000000000003</v>
          </cell>
          <cell r="AB235">
            <v>40.6</v>
          </cell>
          <cell r="AC235">
            <v>42</v>
          </cell>
          <cell r="AD235">
            <v>43.6</v>
          </cell>
          <cell r="AE235">
            <v>45.2</v>
          </cell>
          <cell r="AF235">
            <v>46.8</v>
          </cell>
          <cell r="AG235">
            <v>48.4</v>
          </cell>
          <cell r="AH235">
            <v>50</v>
          </cell>
        </row>
        <row r="236">
          <cell r="C236">
            <v>15010</v>
          </cell>
          <cell r="D236">
            <v>18</v>
          </cell>
          <cell r="E236">
            <v>18.600000000000001</v>
          </cell>
          <cell r="F236">
            <v>19.2</v>
          </cell>
          <cell r="G236">
            <v>19.8</v>
          </cell>
          <cell r="H236">
            <v>20.399999999999999</v>
          </cell>
          <cell r="I236">
            <v>21</v>
          </cell>
          <cell r="J236">
            <v>21.8</v>
          </cell>
          <cell r="K236">
            <v>22.6</v>
          </cell>
          <cell r="L236">
            <v>23.4</v>
          </cell>
          <cell r="M236">
            <v>24.2</v>
          </cell>
          <cell r="N236">
            <v>25</v>
          </cell>
          <cell r="O236">
            <v>26</v>
          </cell>
          <cell r="P236">
            <v>27</v>
          </cell>
          <cell r="Q236">
            <v>28</v>
          </cell>
          <cell r="R236">
            <v>29</v>
          </cell>
          <cell r="S236">
            <v>30</v>
          </cell>
          <cell r="T236">
            <v>31.2</v>
          </cell>
          <cell r="U236">
            <v>32.4</v>
          </cell>
          <cell r="V236">
            <v>33.6</v>
          </cell>
          <cell r="W236">
            <v>34.799999999999997</v>
          </cell>
          <cell r="X236">
            <v>36</v>
          </cell>
          <cell r="Y236">
            <v>37.4</v>
          </cell>
          <cell r="Z236">
            <v>38.799999999999997</v>
          </cell>
          <cell r="AA236">
            <v>40.200000000000003</v>
          </cell>
          <cell r="AB236">
            <v>41.6</v>
          </cell>
          <cell r="AC236">
            <v>43</v>
          </cell>
          <cell r="AD236">
            <v>44.8</v>
          </cell>
          <cell r="AE236">
            <v>46.6</v>
          </cell>
          <cell r="AF236">
            <v>48.4</v>
          </cell>
          <cell r="AG236">
            <v>50.2</v>
          </cell>
          <cell r="AH236">
            <v>52</v>
          </cell>
        </row>
        <row r="237">
          <cell r="C237">
            <v>15012</v>
          </cell>
          <cell r="D237">
            <v>18</v>
          </cell>
          <cell r="E237">
            <v>18.600000000000001</v>
          </cell>
          <cell r="F237">
            <v>19.2</v>
          </cell>
          <cell r="G237">
            <v>19.8</v>
          </cell>
          <cell r="H237">
            <v>20.399999999999999</v>
          </cell>
          <cell r="I237">
            <v>21</v>
          </cell>
          <cell r="J237">
            <v>21.8</v>
          </cell>
          <cell r="K237">
            <v>22.6</v>
          </cell>
          <cell r="L237">
            <v>23.4</v>
          </cell>
          <cell r="M237">
            <v>24.2</v>
          </cell>
          <cell r="N237">
            <v>25</v>
          </cell>
          <cell r="O237">
            <v>26.2</v>
          </cell>
          <cell r="P237">
            <v>27.4</v>
          </cell>
          <cell r="Q237">
            <v>28.6</v>
          </cell>
          <cell r="R237">
            <v>29.8</v>
          </cell>
          <cell r="S237">
            <v>31</v>
          </cell>
          <cell r="T237">
            <v>32.200000000000003</v>
          </cell>
          <cell r="U237">
            <v>33.4</v>
          </cell>
          <cell r="V237">
            <v>34.6</v>
          </cell>
          <cell r="W237">
            <v>35.799999999999997</v>
          </cell>
          <cell r="X237">
            <v>37</v>
          </cell>
          <cell r="Y237">
            <v>38.6</v>
          </cell>
          <cell r="Z237">
            <v>40.200000000000003</v>
          </cell>
          <cell r="AA237">
            <v>41.8</v>
          </cell>
          <cell r="AB237">
            <v>43.4</v>
          </cell>
          <cell r="AC237">
            <v>45</v>
          </cell>
          <cell r="AD237">
            <v>46.6</v>
          </cell>
          <cell r="AE237">
            <v>48.2</v>
          </cell>
          <cell r="AF237">
            <v>49.8</v>
          </cell>
          <cell r="AG237">
            <v>51.4</v>
          </cell>
          <cell r="AH237">
            <v>53</v>
          </cell>
        </row>
        <row r="238">
          <cell r="C238">
            <v>15014</v>
          </cell>
          <cell r="D238">
            <v>18</v>
          </cell>
          <cell r="E238">
            <v>18.8</v>
          </cell>
          <cell r="F238">
            <v>19.600000000000001</v>
          </cell>
          <cell r="G238">
            <v>20.399999999999999</v>
          </cell>
          <cell r="H238">
            <v>21.2</v>
          </cell>
          <cell r="I238">
            <v>22</v>
          </cell>
          <cell r="J238">
            <v>22.8</v>
          </cell>
          <cell r="K238">
            <v>23.6</v>
          </cell>
          <cell r="L238">
            <v>24.4</v>
          </cell>
          <cell r="M238">
            <v>25.2</v>
          </cell>
          <cell r="N238">
            <v>26</v>
          </cell>
          <cell r="O238">
            <v>27</v>
          </cell>
          <cell r="P238">
            <v>28</v>
          </cell>
          <cell r="Q238">
            <v>29</v>
          </cell>
          <cell r="R238">
            <v>30</v>
          </cell>
          <cell r="S238">
            <v>31</v>
          </cell>
          <cell r="T238">
            <v>32.4</v>
          </cell>
          <cell r="U238">
            <v>33.799999999999997</v>
          </cell>
          <cell r="V238">
            <v>35.200000000000003</v>
          </cell>
          <cell r="W238">
            <v>36.6</v>
          </cell>
          <cell r="X238">
            <v>38</v>
          </cell>
          <cell r="Y238">
            <v>39.6</v>
          </cell>
          <cell r="Z238">
            <v>41.2</v>
          </cell>
          <cell r="AA238">
            <v>42.8</v>
          </cell>
          <cell r="AB238">
            <v>44.4</v>
          </cell>
          <cell r="AC238">
            <v>46</v>
          </cell>
          <cell r="AD238">
            <v>47.8</v>
          </cell>
          <cell r="AE238">
            <v>49.6</v>
          </cell>
          <cell r="AF238">
            <v>51.4</v>
          </cell>
          <cell r="AG238">
            <v>53.2</v>
          </cell>
          <cell r="AH238">
            <v>55</v>
          </cell>
        </row>
        <row r="239">
          <cell r="C239">
            <v>15016</v>
          </cell>
          <cell r="D239">
            <v>19</v>
          </cell>
          <cell r="E239">
            <v>19.600000000000001</v>
          </cell>
          <cell r="F239">
            <v>20.2</v>
          </cell>
          <cell r="G239">
            <v>20.8</v>
          </cell>
          <cell r="H239">
            <v>21.4</v>
          </cell>
          <cell r="I239">
            <v>22</v>
          </cell>
          <cell r="J239">
            <v>22.8</v>
          </cell>
          <cell r="K239">
            <v>23.6</v>
          </cell>
          <cell r="L239">
            <v>24.4</v>
          </cell>
          <cell r="M239">
            <v>25.2</v>
          </cell>
          <cell r="N239">
            <v>26</v>
          </cell>
          <cell r="O239">
            <v>27.2</v>
          </cell>
          <cell r="P239">
            <v>28.4</v>
          </cell>
          <cell r="Q239">
            <v>29.6</v>
          </cell>
          <cell r="R239">
            <v>30.8</v>
          </cell>
          <cell r="S239">
            <v>32</v>
          </cell>
          <cell r="T239">
            <v>33.4</v>
          </cell>
          <cell r="U239">
            <v>34.799999999999997</v>
          </cell>
          <cell r="V239">
            <v>36.200000000000003</v>
          </cell>
          <cell r="W239">
            <v>37.6</v>
          </cell>
          <cell r="X239">
            <v>39</v>
          </cell>
          <cell r="Y239">
            <v>40.6</v>
          </cell>
          <cell r="Z239">
            <v>42.2</v>
          </cell>
          <cell r="AA239">
            <v>43.8</v>
          </cell>
          <cell r="AB239">
            <v>45.4</v>
          </cell>
          <cell r="AC239">
            <v>47</v>
          </cell>
          <cell r="AD239">
            <v>48.8</v>
          </cell>
          <cell r="AE239">
            <v>50.6</v>
          </cell>
          <cell r="AF239">
            <v>52.4</v>
          </cell>
          <cell r="AG239">
            <v>54.2</v>
          </cell>
          <cell r="AH239">
            <v>56</v>
          </cell>
        </row>
        <row r="240">
          <cell r="C240">
            <v>15018</v>
          </cell>
          <cell r="D240">
            <v>19</v>
          </cell>
          <cell r="E240">
            <v>19.8</v>
          </cell>
          <cell r="F240">
            <v>20.6</v>
          </cell>
          <cell r="G240">
            <v>21.4</v>
          </cell>
          <cell r="H240">
            <v>22.2</v>
          </cell>
          <cell r="I240">
            <v>23</v>
          </cell>
          <cell r="J240">
            <v>23.8</v>
          </cell>
          <cell r="K240">
            <v>24.6</v>
          </cell>
          <cell r="L240">
            <v>25.4</v>
          </cell>
          <cell r="M240">
            <v>26.2</v>
          </cell>
          <cell r="N240">
            <v>27</v>
          </cell>
          <cell r="O240">
            <v>28.2</v>
          </cell>
          <cell r="P240">
            <v>29.4</v>
          </cell>
          <cell r="Q240">
            <v>30.6</v>
          </cell>
          <cell r="R240">
            <v>31.8</v>
          </cell>
          <cell r="S240">
            <v>33</v>
          </cell>
          <cell r="T240">
            <v>34.4</v>
          </cell>
          <cell r="U240">
            <v>35.799999999999997</v>
          </cell>
          <cell r="V240">
            <v>37.200000000000003</v>
          </cell>
          <cell r="W240">
            <v>38.6</v>
          </cell>
          <cell r="X240">
            <v>40</v>
          </cell>
          <cell r="Y240">
            <v>41.6</v>
          </cell>
          <cell r="Z240">
            <v>43.2</v>
          </cell>
          <cell r="AA240">
            <v>44.8</v>
          </cell>
          <cell r="AB240">
            <v>46.4</v>
          </cell>
          <cell r="AC240">
            <v>48</v>
          </cell>
          <cell r="AD240">
            <v>50</v>
          </cell>
          <cell r="AE240">
            <v>52</v>
          </cell>
          <cell r="AF240">
            <v>54</v>
          </cell>
          <cell r="AG240">
            <v>56</v>
          </cell>
          <cell r="AH240">
            <v>58</v>
          </cell>
        </row>
        <row r="241">
          <cell r="C241">
            <v>15020</v>
          </cell>
          <cell r="D241">
            <v>19</v>
          </cell>
          <cell r="E241">
            <v>19.8</v>
          </cell>
          <cell r="F241">
            <v>20.6</v>
          </cell>
          <cell r="G241">
            <v>21.4</v>
          </cell>
          <cell r="H241">
            <v>22.2</v>
          </cell>
          <cell r="I241">
            <v>23</v>
          </cell>
          <cell r="J241">
            <v>24</v>
          </cell>
          <cell r="K241">
            <v>25</v>
          </cell>
          <cell r="L241">
            <v>26</v>
          </cell>
          <cell r="M241">
            <v>27</v>
          </cell>
          <cell r="N241">
            <v>28</v>
          </cell>
          <cell r="O241">
            <v>29</v>
          </cell>
          <cell r="P241">
            <v>30</v>
          </cell>
          <cell r="Q241">
            <v>31</v>
          </cell>
          <cell r="R241">
            <v>32</v>
          </cell>
          <cell r="S241">
            <v>33</v>
          </cell>
          <cell r="T241">
            <v>34.6</v>
          </cell>
          <cell r="U241">
            <v>36.200000000000003</v>
          </cell>
          <cell r="V241">
            <v>37.799999999999997</v>
          </cell>
          <cell r="W241">
            <v>39.4</v>
          </cell>
          <cell r="X241">
            <v>41</v>
          </cell>
          <cell r="Y241">
            <v>42.6</v>
          </cell>
          <cell r="Z241">
            <v>44.2</v>
          </cell>
          <cell r="AA241">
            <v>45.8</v>
          </cell>
          <cell r="AB241">
            <v>47.4</v>
          </cell>
          <cell r="AC241">
            <v>49</v>
          </cell>
          <cell r="AD241">
            <v>51</v>
          </cell>
          <cell r="AE241">
            <v>53</v>
          </cell>
          <cell r="AF241">
            <v>55</v>
          </cell>
          <cell r="AG241">
            <v>57</v>
          </cell>
          <cell r="AH241">
            <v>59</v>
          </cell>
        </row>
        <row r="242">
          <cell r="C242">
            <v>15022</v>
          </cell>
          <cell r="D242">
            <v>20</v>
          </cell>
          <cell r="E242">
            <v>20.6</v>
          </cell>
          <cell r="F242">
            <v>21.2</v>
          </cell>
          <cell r="G242">
            <v>21.8</v>
          </cell>
          <cell r="H242">
            <v>22.4</v>
          </cell>
          <cell r="I242">
            <v>23</v>
          </cell>
          <cell r="J242">
            <v>24</v>
          </cell>
          <cell r="K242">
            <v>25</v>
          </cell>
          <cell r="L242">
            <v>26</v>
          </cell>
          <cell r="M242">
            <v>27</v>
          </cell>
          <cell r="N242">
            <v>28</v>
          </cell>
          <cell r="O242">
            <v>29.2</v>
          </cell>
          <cell r="P242">
            <v>30.4</v>
          </cell>
          <cell r="Q242">
            <v>31.6</v>
          </cell>
          <cell r="R242">
            <v>32.799999999999997</v>
          </cell>
          <cell r="S242">
            <v>34</v>
          </cell>
          <cell r="T242">
            <v>35.4</v>
          </cell>
          <cell r="U242">
            <v>36.799999999999997</v>
          </cell>
          <cell r="V242">
            <v>38.200000000000003</v>
          </cell>
          <cell r="W242">
            <v>39.6</v>
          </cell>
          <cell r="X242">
            <v>41</v>
          </cell>
          <cell r="Y242">
            <v>42.8</v>
          </cell>
          <cell r="Z242">
            <v>44.6</v>
          </cell>
          <cell r="AA242">
            <v>46.4</v>
          </cell>
          <cell r="AB242">
            <v>48.2</v>
          </cell>
          <cell r="AC242">
            <v>50</v>
          </cell>
          <cell r="AD242">
            <v>52</v>
          </cell>
          <cell r="AE242">
            <v>54</v>
          </cell>
          <cell r="AF242">
            <v>56</v>
          </cell>
          <cell r="AG242">
            <v>58</v>
          </cell>
          <cell r="AH242">
            <v>60</v>
          </cell>
        </row>
        <row r="243">
          <cell r="C243">
            <v>15024</v>
          </cell>
          <cell r="D243">
            <v>20</v>
          </cell>
          <cell r="E243">
            <v>20.8</v>
          </cell>
          <cell r="F243">
            <v>21.6</v>
          </cell>
          <cell r="G243">
            <v>22.4</v>
          </cell>
          <cell r="H243">
            <v>23.2</v>
          </cell>
          <cell r="I243">
            <v>24</v>
          </cell>
          <cell r="J243">
            <v>25</v>
          </cell>
          <cell r="K243">
            <v>26</v>
          </cell>
          <cell r="L243">
            <v>27</v>
          </cell>
          <cell r="M243">
            <v>28</v>
          </cell>
          <cell r="N243">
            <v>29</v>
          </cell>
          <cell r="O243">
            <v>30.2</v>
          </cell>
          <cell r="P243">
            <v>31.4</v>
          </cell>
          <cell r="Q243">
            <v>32.6</v>
          </cell>
          <cell r="R243">
            <v>33.799999999999997</v>
          </cell>
          <cell r="S243">
            <v>35</v>
          </cell>
          <cell r="T243">
            <v>36.4</v>
          </cell>
          <cell r="U243">
            <v>37.799999999999997</v>
          </cell>
          <cell r="V243">
            <v>39.200000000000003</v>
          </cell>
          <cell r="W243">
            <v>40.6</v>
          </cell>
          <cell r="X243">
            <v>42</v>
          </cell>
          <cell r="Y243">
            <v>43.8</v>
          </cell>
          <cell r="Z243">
            <v>45.6</v>
          </cell>
          <cell r="AA243">
            <v>47.4</v>
          </cell>
          <cell r="AB243">
            <v>49.2</v>
          </cell>
          <cell r="AC243">
            <v>51</v>
          </cell>
          <cell r="AD243">
            <v>53</v>
          </cell>
          <cell r="AE243">
            <v>55</v>
          </cell>
          <cell r="AF243">
            <v>57</v>
          </cell>
          <cell r="AG243">
            <v>59</v>
          </cell>
          <cell r="AH243">
            <v>61</v>
          </cell>
        </row>
        <row r="244">
          <cell r="C244">
            <v>15026</v>
          </cell>
          <cell r="D244">
            <v>20</v>
          </cell>
          <cell r="E244">
            <v>20.8</v>
          </cell>
          <cell r="F244">
            <v>21.6</v>
          </cell>
          <cell r="G244">
            <v>22.4</v>
          </cell>
          <cell r="H244">
            <v>23.2</v>
          </cell>
          <cell r="I244">
            <v>24</v>
          </cell>
          <cell r="J244">
            <v>25</v>
          </cell>
          <cell r="K244">
            <v>26</v>
          </cell>
          <cell r="L244">
            <v>27</v>
          </cell>
          <cell r="M244">
            <v>28</v>
          </cell>
          <cell r="N244">
            <v>29</v>
          </cell>
          <cell r="O244">
            <v>30.4</v>
          </cell>
          <cell r="P244">
            <v>31.8</v>
          </cell>
          <cell r="Q244">
            <v>33.200000000000003</v>
          </cell>
          <cell r="R244">
            <v>34.6</v>
          </cell>
          <cell r="S244">
            <v>36</v>
          </cell>
          <cell r="T244">
            <v>37.4</v>
          </cell>
          <cell r="U244">
            <v>38.799999999999997</v>
          </cell>
          <cell r="V244">
            <v>40.200000000000003</v>
          </cell>
          <cell r="W244">
            <v>41.6</v>
          </cell>
          <cell r="X244">
            <v>43</v>
          </cell>
          <cell r="Y244">
            <v>44.8</v>
          </cell>
          <cell r="Z244">
            <v>46.6</v>
          </cell>
          <cell r="AA244">
            <v>48.4</v>
          </cell>
          <cell r="AB244">
            <v>50.2</v>
          </cell>
          <cell r="AC244">
            <v>52</v>
          </cell>
          <cell r="AD244">
            <v>54.2</v>
          </cell>
          <cell r="AE244">
            <v>56.4</v>
          </cell>
          <cell r="AF244">
            <v>58.6</v>
          </cell>
          <cell r="AG244">
            <v>60.8</v>
          </cell>
          <cell r="AH244">
            <v>63</v>
          </cell>
        </row>
        <row r="245">
          <cell r="C245">
            <v>15028</v>
          </cell>
          <cell r="D245">
            <v>21</v>
          </cell>
          <cell r="E245">
            <v>21.8</v>
          </cell>
          <cell r="F245">
            <v>22.6</v>
          </cell>
          <cell r="G245">
            <v>23.4</v>
          </cell>
          <cell r="H245">
            <v>24.2</v>
          </cell>
          <cell r="I245">
            <v>25</v>
          </cell>
          <cell r="J245">
            <v>26</v>
          </cell>
          <cell r="K245">
            <v>27</v>
          </cell>
          <cell r="L245">
            <v>28</v>
          </cell>
          <cell r="M245">
            <v>29</v>
          </cell>
          <cell r="N245">
            <v>30</v>
          </cell>
          <cell r="O245">
            <v>31.2</v>
          </cell>
          <cell r="P245">
            <v>32.4</v>
          </cell>
          <cell r="Q245">
            <v>33.6</v>
          </cell>
          <cell r="R245">
            <v>34.799999999999997</v>
          </cell>
          <cell r="S245">
            <v>36</v>
          </cell>
          <cell r="T245">
            <v>37.6</v>
          </cell>
          <cell r="U245">
            <v>39.200000000000003</v>
          </cell>
          <cell r="V245">
            <v>40.799999999999997</v>
          </cell>
          <cell r="W245">
            <v>42.4</v>
          </cell>
          <cell r="X245">
            <v>44</v>
          </cell>
          <cell r="Y245">
            <v>45.8</v>
          </cell>
          <cell r="Z245">
            <v>47.6</v>
          </cell>
          <cell r="AA245">
            <v>49.4</v>
          </cell>
          <cell r="AB245">
            <v>51.2</v>
          </cell>
          <cell r="AC245">
            <v>53</v>
          </cell>
          <cell r="AD245">
            <v>55.2</v>
          </cell>
          <cell r="AE245">
            <v>57.4</v>
          </cell>
          <cell r="AF245">
            <v>59.6</v>
          </cell>
          <cell r="AG245">
            <v>61.8</v>
          </cell>
          <cell r="AH245">
            <v>64</v>
          </cell>
        </row>
        <row r="246">
          <cell r="C246">
            <v>15030</v>
          </cell>
          <cell r="D246">
            <v>21</v>
          </cell>
          <cell r="E246">
            <v>21.8</v>
          </cell>
          <cell r="F246">
            <v>22.6</v>
          </cell>
          <cell r="G246">
            <v>23.4</v>
          </cell>
          <cell r="H246">
            <v>24.2</v>
          </cell>
          <cell r="I246">
            <v>25</v>
          </cell>
          <cell r="J246">
            <v>26</v>
          </cell>
          <cell r="K246">
            <v>27</v>
          </cell>
          <cell r="L246">
            <v>28</v>
          </cell>
          <cell r="M246">
            <v>29</v>
          </cell>
          <cell r="N246">
            <v>30</v>
          </cell>
          <cell r="O246">
            <v>31.4</v>
          </cell>
          <cell r="P246">
            <v>32.799999999999997</v>
          </cell>
          <cell r="Q246">
            <v>34.200000000000003</v>
          </cell>
          <cell r="R246">
            <v>35.6</v>
          </cell>
          <cell r="S246">
            <v>37</v>
          </cell>
          <cell r="T246">
            <v>38.6</v>
          </cell>
          <cell r="U246">
            <v>40.200000000000003</v>
          </cell>
          <cell r="V246">
            <v>41.8</v>
          </cell>
          <cell r="W246">
            <v>43.4</v>
          </cell>
          <cell r="X246">
            <v>45</v>
          </cell>
          <cell r="Y246">
            <v>46.8</v>
          </cell>
          <cell r="Z246">
            <v>48.6</v>
          </cell>
          <cell r="AA246">
            <v>50.4</v>
          </cell>
          <cell r="AB246">
            <v>52.2</v>
          </cell>
          <cell r="AC246">
            <v>54</v>
          </cell>
          <cell r="AD246">
            <v>56.2</v>
          </cell>
          <cell r="AE246">
            <v>58.4</v>
          </cell>
          <cell r="AF246">
            <v>60.6</v>
          </cell>
          <cell r="AG246">
            <v>62.8</v>
          </cell>
          <cell r="AH246">
            <v>65</v>
          </cell>
        </row>
        <row r="247">
          <cell r="C247">
            <v>16000</v>
          </cell>
          <cell r="D247">
            <v>15.2</v>
          </cell>
          <cell r="E247">
            <v>15.96</v>
          </cell>
          <cell r="F247">
            <v>16.72</v>
          </cell>
          <cell r="G247">
            <v>17.48</v>
          </cell>
          <cell r="H247">
            <v>18.239999999999998</v>
          </cell>
          <cell r="I247">
            <v>19</v>
          </cell>
          <cell r="J247">
            <v>19.559999999999999</v>
          </cell>
          <cell r="K247">
            <v>20.12</v>
          </cell>
          <cell r="L247">
            <v>20.68</v>
          </cell>
          <cell r="M247">
            <v>21.24</v>
          </cell>
          <cell r="N247">
            <v>21.8</v>
          </cell>
          <cell r="O247">
            <v>22.76</v>
          </cell>
          <cell r="P247">
            <v>23.72</v>
          </cell>
          <cell r="Q247">
            <v>24.68</v>
          </cell>
          <cell r="R247">
            <v>25.64</v>
          </cell>
          <cell r="S247">
            <v>26.6</v>
          </cell>
          <cell r="T247">
            <v>27.56</v>
          </cell>
          <cell r="U247">
            <v>28.52</v>
          </cell>
          <cell r="V247">
            <v>29.48</v>
          </cell>
          <cell r="W247">
            <v>30.44</v>
          </cell>
          <cell r="X247">
            <v>31.4</v>
          </cell>
          <cell r="Y247">
            <v>32.56</v>
          </cell>
          <cell r="Z247">
            <v>33.72</v>
          </cell>
          <cell r="AA247">
            <v>34.880000000000003</v>
          </cell>
          <cell r="AB247">
            <v>36.04</v>
          </cell>
          <cell r="AC247">
            <v>37.200000000000003</v>
          </cell>
          <cell r="AD247">
            <v>38.68</v>
          </cell>
          <cell r="AE247">
            <v>40.159999999999997</v>
          </cell>
          <cell r="AF247">
            <v>41.64</v>
          </cell>
          <cell r="AG247">
            <v>43.12</v>
          </cell>
          <cell r="AH247">
            <v>44.6</v>
          </cell>
        </row>
        <row r="248">
          <cell r="C248">
            <v>16004</v>
          </cell>
          <cell r="D248">
            <v>15.2</v>
          </cell>
          <cell r="E248">
            <v>15.96</v>
          </cell>
          <cell r="F248">
            <v>16.72</v>
          </cell>
          <cell r="G248">
            <v>17.48</v>
          </cell>
          <cell r="H248">
            <v>18.239999999999998</v>
          </cell>
          <cell r="I248">
            <v>19</v>
          </cell>
          <cell r="J248">
            <v>19.559999999999999</v>
          </cell>
          <cell r="K248">
            <v>20.12</v>
          </cell>
          <cell r="L248">
            <v>20.68</v>
          </cell>
          <cell r="M248">
            <v>21.24</v>
          </cell>
          <cell r="N248">
            <v>21.8</v>
          </cell>
          <cell r="O248">
            <v>22.76</v>
          </cell>
          <cell r="P248">
            <v>23.72</v>
          </cell>
          <cell r="Q248">
            <v>24.68</v>
          </cell>
          <cell r="R248">
            <v>25.64</v>
          </cell>
          <cell r="S248">
            <v>26.6</v>
          </cell>
          <cell r="T248">
            <v>27.56</v>
          </cell>
          <cell r="U248">
            <v>28.52</v>
          </cell>
          <cell r="V248">
            <v>29.48</v>
          </cell>
          <cell r="W248">
            <v>30.44</v>
          </cell>
          <cell r="X248">
            <v>31.4</v>
          </cell>
          <cell r="Y248">
            <v>32.56</v>
          </cell>
          <cell r="Z248">
            <v>33.72</v>
          </cell>
          <cell r="AA248">
            <v>34.880000000000003</v>
          </cell>
          <cell r="AB248">
            <v>36.04</v>
          </cell>
          <cell r="AC248">
            <v>37.200000000000003</v>
          </cell>
          <cell r="AD248">
            <v>38.68</v>
          </cell>
          <cell r="AE248">
            <v>40.159999999999997</v>
          </cell>
          <cell r="AF248">
            <v>41.64</v>
          </cell>
          <cell r="AG248">
            <v>43.12</v>
          </cell>
          <cell r="AH248">
            <v>44.6</v>
          </cell>
        </row>
        <row r="249">
          <cell r="C249">
            <v>16006</v>
          </cell>
          <cell r="D249">
            <v>16.2</v>
          </cell>
          <cell r="E249">
            <v>16.760000000000002</v>
          </cell>
          <cell r="F249">
            <v>17.32</v>
          </cell>
          <cell r="G249">
            <v>17.88</v>
          </cell>
          <cell r="H249">
            <v>18.440000000000001</v>
          </cell>
          <cell r="I249">
            <v>19</v>
          </cell>
          <cell r="J249">
            <v>19.760000000000002</v>
          </cell>
          <cell r="K249">
            <v>20.52</v>
          </cell>
          <cell r="L249">
            <v>21.28</v>
          </cell>
          <cell r="M249">
            <v>22.04</v>
          </cell>
          <cell r="N249">
            <v>22.8</v>
          </cell>
          <cell r="O249">
            <v>23.72</v>
          </cell>
          <cell r="P249">
            <v>24.64</v>
          </cell>
          <cell r="Q249">
            <v>25.56</v>
          </cell>
          <cell r="R249">
            <v>26.48</v>
          </cell>
          <cell r="S249">
            <v>27.4</v>
          </cell>
          <cell r="T249">
            <v>28.4</v>
          </cell>
          <cell r="U249">
            <v>29.4</v>
          </cell>
          <cell r="V249">
            <v>30.4</v>
          </cell>
          <cell r="W249">
            <v>31.4</v>
          </cell>
          <cell r="X249">
            <v>32.4</v>
          </cell>
          <cell r="Y249">
            <v>33.72</v>
          </cell>
          <cell r="Z249">
            <v>35.04</v>
          </cell>
          <cell r="AA249">
            <v>36.36</v>
          </cell>
          <cell r="AB249">
            <v>37.68</v>
          </cell>
          <cell r="AC249">
            <v>39</v>
          </cell>
          <cell r="AD249">
            <v>40.479999999999997</v>
          </cell>
          <cell r="AE249">
            <v>41.96</v>
          </cell>
          <cell r="AF249">
            <v>43.44</v>
          </cell>
          <cell r="AG249">
            <v>44.92</v>
          </cell>
          <cell r="AH249">
            <v>46.4</v>
          </cell>
        </row>
        <row r="250">
          <cell r="C250">
            <v>16008</v>
          </cell>
          <cell r="D250">
            <v>16.2</v>
          </cell>
          <cell r="E250">
            <v>16.760000000000002</v>
          </cell>
          <cell r="F250">
            <v>17.32</v>
          </cell>
          <cell r="G250">
            <v>17.88</v>
          </cell>
          <cell r="H250">
            <v>18.440000000000001</v>
          </cell>
          <cell r="I250">
            <v>19</v>
          </cell>
          <cell r="J250">
            <v>19.760000000000002</v>
          </cell>
          <cell r="K250">
            <v>20.52</v>
          </cell>
          <cell r="L250">
            <v>21.28</v>
          </cell>
          <cell r="M250">
            <v>22.04</v>
          </cell>
          <cell r="N250">
            <v>22.8</v>
          </cell>
          <cell r="O250">
            <v>23.76</v>
          </cell>
          <cell r="P250">
            <v>24.72</v>
          </cell>
          <cell r="Q250">
            <v>25.68</v>
          </cell>
          <cell r="R250">
            <v>26.64</v>
          </cell>
          <cell r="S250">
            <v>27.6</v>
          </cell>
          <cell r="T250">
            <v>28.72</v>
          </cell>
          <cell r="U250">
            <v>29.84</v>
          </cell>
          <cell r="V250">
            <v>30.96</v>
          </cell>
          <cell r="W250">
            <v>32.08</v>
          </cell>
          <cell r="X250">
            <v>33.200000000000003</v>
          </cell>
          <cell r="Y250">
            <v>34.56</v>
          </cell>
          <cell r="Z250">
            <v>35.92</v>
          </cell>
          <cell r="AA250">
            <v>37.28</v>
          </cell>
          <cell r="AB250">
            <v>38.64</v>
          </cell>
          <cell r="AC250">
            <v>40</v>
          </cell>
          <cell r="AD250">
            <v>41.52</v>
          </cell>
          <cell r="AE250">
            <v>43.04</v>
          </cell>
          <cell r="AF250">
            <v>44.56</v>
          </cell>
          <cell r="AG250">
            <v>46.08</v>
          </cell>
          <cell r="AH250">
            <v>47.6</v>
          </cell>
        </row>
        <row r="251">
          <cell r="C251">
            <v>16010</v>
          </cell>
          <cell r="D251">
            <v>17</v>
          </cell>
          <cell r="E251">
            <v>17.600000000000001</v>
          </cell>
          <cell r="F251">
            <v>18.2</v>
          </cell>
          <cell r="G251">
            <v>18.8</v>
          </cell>
          <cell r="H251">
            <v>19.399999999999999</v>
          </cell>
          <cell r="I251">
            <v>20</v>
          </cell>
          <cell r="J251">
            <v>20.76</v>
          </cell>
          <cell r="K251">
            <v>21.52</v>
          </cell>
          <cell r="L251">
            <v>22.28</v>
          </cell>
          <cell r="M251">
            <v>23.04</v>
          </cell>
          <cell r="N251">
            <v>23.8</v>
          </cell>
          <cell r="O251">
            <v>24.72</v>
          </cell>
          <cell r="P251">
            <v>25.64</v>
          </cell>
          <cell r="Q251">
            <v>26.56</v>
          </cell>
          <cell r="R251">
            <v>27.48</v>
          </cell>
          <cell r="S251">
            <v>28.4</v>
          </cell>
          <cell r="T251">
            <v>29.56</v>
          </cell>
          <cell r="U251">
            <v>30.72</v>
          </cell>
          <cell r="V251">
            <v>31.88</v>
          </cell>
          <cell r="W251">
            <v>33.04</v>
          </cell>
          <cell r="X251">
            <v>34.200000000000003</v>
          </cell>
          <cell r="Y251">
            <v>35.56</v>
          </cell>
          <cell r="Z251">
            <v>36.92</v>
          </cell>
          <cell r="AA251">
            <v>38.28</v>
          </cell>
          <cell r="AB251">
            <v>39.64</v>
          </cell>
          <cell r="AC251">
            <v>41</v>
          </cell>
          <cell r="AD251">
            <v>42.68</v>
          </cell>
          <cell r="AE251">
            <v>44.36</v>
          </cell>
          <cell r="AF251">
            <v>46.04</v>
          </cell>
          <cell r="AG251">
            <v>47.72</v>
          </cell>
          <cell r="AH251">
            <v>49.4</v>
          </cell>
        </row>
        <row r="252">
          <cell r="C252">
            <v>16012</v>
          </cell>
          <cell r="D252">
            <v>17</v>
          </cell>
          <cell r="E252">
            <v>17.600000000000001</v>
          </cell>
          <cell r="F252">
            <v>18.2</v>
          </cell>
          <cell r="G252">
            <v>18.8</v>
          </cell>
          <cell r="H252">
            <v>19.399999999999999</v>
          </cell>
          <cell r="I252">
            <v>20</v>
          </cell>
          <cell r="J252">
            <v>20.76</v>
          </cell>
          <cell r="K252">
            <v>21.52</v>
          </cell>
          <cell r="L252">
            <v>22.28</v>
          </cell>
          <cell r="M252">
            <v>23.04</v>
          </cell>
          <cell r="N252">
            <v>23.8</v>
          </cell>
          <cell r="O252">
            <v>24.92</v>
          </cell>
          <cell r="P252">
            <v>26.04</v>
          </cell>
          <cell r="Q252">
            <v>27.16</v>
          </cell>
          <cell r="R252">
            <v>28.28</v>
          </cell>
          <cell r="S252">
            <v>29.4</v>
          </cell>
          <cell r="T252">
            <v>30.56</v>
          </cell>
          <cell r="U252">
            <v>31.72</v>
          </cell>
          <cell r="V252">
            <v>32.880000000000003</v>
          </cell>
          <cell r="W252">
            <v>34.04</v>
          </cell>
          <cell r="X252">
            <v>35.200000000000003</v>
          </cell>
          <cell r="Y252">
            <v>36.68</v>
          </cell>
          <cell r="Z252">
            <v>38.159999999999997</v>
          </cell>
          <cell r="AA252">
            <v>39.64</v>
          </cell>
          <cell r="AB252">
            <v>41.12</v>
          </cell>
          <cell r="AC252">
            <v>42.6</v>
          </cell>
          <cell r="AD252">
            <v>44.16</v>
          </cell>
          <cell r="AE252">
            <v>45.72</v>
          </cell>
          <cell r="AF252">
            <v>47.28</v>
          </cell>
          <cell r="AG252">
            <v>48.84</v>
          </cell>
          <cell r="AH252">
            <v>50.4</v>
          </cell>
        </row>
        <row r="253">
          <cell r="C253">
            <v>16014</v>
          </cell>
          <cell r="D253">
            <v>17.2</v>
          </cell>
          <cell r="E253">
            <v>17.920000000000002</v>
          </cell>
          <cell r="F253">
            <v>18.64</v>
          </cell>
          <cell r="G253">
            <v>19.36</v>
          </cell>
          <cell r="H253">
            <v>20.079999999999998</v>
          </cell>
          <cell r="I253">
            <v>20.8</v>
          </cell>
          <cell r="J253">
            <v>21.56</v>
          </cell>
          <cell r="K253">
            <v>22.32</v>
          </cell>
          <cell r="L253">
            <v>23.08</v>
          </cell>
          <cell r="M253">
            <v>23.84</v>
          </cell>
          <cell r="N253">
            <v>24.6</v>
          </cell>
          <cell r="O253">
            <v>25.56</v>
          </cell>
          <cell r="P253">
            <v>26.52</v>
          </cell>
          <cell r="Q253">
            <v>27.48</v>
          </cell>
          <cell r="R253">
            <v>28.44</v>
          </cell>
          <cell r="S253">
            <v>29.4</v>
          </cell>
          <cell r="T253">
            <v>30.72</v>
          </cell>
          <cell r="U253">
            <v>32.04</v>
          </cell>
          <cell r="V253">
            <v>33.36</v>
          </cell>
          <cell r="W253">
            <v>34.68</v>
          </cell>
          <cell r="X253">
            <v>36</v>
          </cell>
          <cell r="Y253">
            <v>37.520000000000003</v>
          </cell>
          <cell r="Z253">
            <v>39.04</v>
          </cell>
          <cell r="AA253">
            <v>40.56</v>
          </cell>
          <cell r="AB253">
            <v>42.08</v>
          </cell>
          <cell r="AC253">
            <v>43.6</v>
          </cell>
          <cell r="AD253">
            <v>45.32</v>
          </cell>
          <cell r="AE253">
            <v>47.04</v>
          </cell>
          <cell r="AF253">
            <v>48.76</v>
          </cell>
          <cell r="AG253">
            <v>50.48</v>
          </cell>
          <cell r="AH253">
            <v>52.2</v>
          </cell>
        </row>
        <row r="254">
          <cell r="C254">
            <v>16016</v>
          </cell>
          <cell r="D254">
            <v>18</v>
          </cell>
          <cell r="E254">
            <v>18.600000000000001</v>
          </cell>
          <cell r="F254">
            <v>19.2</v>
          </cell>
          <cell r="G254">
            <v>19.8</v>
          </cell>
          <cell r="H254">
            <v>20.399999999999999</v>
          </cell>
          <cell r="I254">
            <v>21</v>
          </cell>
          <cell r="J254">
            <v>21.76</v>
          </cell>
          <cell r="K254">
            <v>22.52</v>
          </cell>
          <cell r="L254">
            <v>23.28</v>
          </cell>
          <cell r="M254">
            <v>24.04</v>
          </cell>
          <cell r="N254">
            <v>24.8</v>
          </cell>
          <cell r="O254">
            <v>25.92</v>
          </cell>
          <cell r="P254">
            <v>27.04</v>
          </cell>
          <cell r="Q254">
            <v>28.16</v>
          </cell>
          <cell r="R254">
            <v>29.28</v>
          </cell>
          <cell r="S254">
            <v>30.4</v>
          </cell>
          <cell r="T254">
            <v>31.72</v>
          </cell>
          <cell r="U254">
            <v>33.04</v>
          </cell>
          <cell r="V254">
            <v>34.36</v>
          </cell>
          <cell r="W254">
            <v>35.68</v>
          </cell>
          <cell r="X254">
            <v>37</v>
          </cell>
          <cell r="Y254">
            <v>38.520000000000003</v>
          </cell>
          <cell r="Z254">
            <v>40.04</v>
          </cell>
          <cell r="AA254">
            <v>41.56</v>
          </cell>
          <cell r="AB254">
            <v>43.08</v>
          </cell>
          <cell r="AC254">
            <v>44.6</v>
          </cell>
          <cell r="AD254">
            <v>46.32</v>
          </cell>
          <cell r="AE254">
            <v>48.04</v>
          </cell>
          <cell r="AF254">
            <v>49.76</v>
          </cell>
          <cell r="AG254">
            <v>51.48</v>
          </cell>
          <cell r="AH254">
            <v>53.2</v>
          </cell>
        </row>
        <row r="255">
          <cell r="C255">
            <v>16018</v>
          </cell>
          <cell r="D255">
            <v>18</v>
          </cell>
          <cell r="E255">
            <v>18.760000000000002</v>
          </cell>
          <cell r="F255">
            <v>19.52</v>
          </cell>
          <cell r="G255">
            <v>20.28</v>
          </cell>
          <cell r="H255">
            <v>21.04</v>
          </cell>
          <cell r="I255">
            <v>21.8</v>
          </cell>
          <cell r="J255">
            <v>22.56</v>
          </cell>
          <cell r="K255">
            <v>23.32</v>
          </cell>
          <cell r="L255">
            <v>24.08</v>
          </cell>
          <cell r="M255">
            <v>24.84</v>
          </cell>
          <cell r="N255">
            <v>25.6</v>
          </cell>
          <cell r="O255">
            <v>26.76</v>
          </cell>
          <cell r="P255">
            <v>27.92</v>
          </cell>
          <cell r="Q255">
            <v>29.08</v>
          </cell>
          <cell r="R255">
            <v>30.24</v>
          </cell>
          <cell r="S255">
            <v>31.4</v>
          </cell>
          <cell r="T255">
            <v>32.72</v>
          </cell>
          <cell r="U255">
            <v>34.04</v>
          </cell>
          <cell r="V255">
            <v>35.36</v>
          </cell>
          <cell r="W255">
            <v>36.68</v>
          </cell>
          <cell r="X255">
            <v>38</v>
          </cell>
          <cell r="Y255">
            <v>39.520000000000003</v>
          </cell>
          <cell r="Z255">
            <v>41.04</v>
          </cell>
          <cell r="AA255">
            <v>42.56</v>
          </cell>
          <cell r="AB255">
            <v>44.08</v>
          </cell>
          <cell r="AC255">
            <v>45.6</v>
          </cell>
          <cell r="AD255">
            <v>47.48</v>
          </cell>
          <cell r="AE255">
            <v>49.36</v>
          </cell>
          <cell r="AF255">
            <v>51.24</v>
          </cell>
          <cell r="AG255">
            <v>53.12</v>
          </cell>
          <cell r="AH255">
            <v>55</v>
          </cell>
        </row>
        <row r="256">
          <cell r="C256">
            <v>16020</v>
          </cell>
          <cell r="D256">
            <v>18.2</v>
          </cell>
          <cell r="E256">
            <v>18.920000000000002</v>
          </cell>
          <cell r="F256">
            <v>19.64</v>
          </cell>
          <cell r="G256">
            <v>20.36</v>
          </cell>
          <cell r="H256">
            <v>21.08</v>
          </cell>
          <cell r="I256">
            <v>21.8</v>
          </cell>
          <cell r="J256">
            <v>22.76</v>
          </cell>
          <cell r="K256">
            <v>23.72</v>
          </cell>
          <cell r="L256">
            <v>24.68</v>
          </cell>
          <cell r="M256">
            <v>25.64</v>
          </cell>
          <cell r="N256">
            <v>26.6</v>
          </cell>
          <cell r="O256">
            <v>27.56</v>
          </cell>
          <cell r="P256">
            <v>28.52</v>
          </cell>
          <cell r="Q256">
            <v>29.48</v>
          </cell>
          <cell r="R256">
            <v>30.44</v>
          </cell>
          <cell r="S256">
            <v>31.4</v>
          </cell>
          <cell r="T256">
            <v>32.880000000000003</v>
          </cell>
          <cell r="U256">
            <v>34.36</v>
          </cell>
          <cell r="V256">
            <v>35.840000000000003</v>
          </cell>
          <cell r="W256">
            <v>37.32</v>
          </cell>
          <cell r="X256">
            <v>38.799999999999997</v>
          </cell>
          <cell r="Y256">
            <v>40.36</v>
          </cell>
          <cell r="Z256">
            <v>41.92</v>
          </cell>
          <cell r="AA256">
            <v>43.48</v>
          </cell>
          <cell r="AB256">
            <v>45.04</v>
          </cell>
          <cell r="AC256">
            <v>46.6</v>
          </cell>
          <cell r="AD256">
            <v>48.48</v>
          </cell>
          <cell r="AE256">
            <v>50.36</v>
          </cell>
          <cell r="AF256">
            <v>52.24</v>
          </cell>
          <cell r="AG256">
            <v>54.12</v>
          </cell>
          <cell r="AH256">
            <v>56</v>
          </cell>
        </row>
        <row r="257">
          <cell r="C257">
            <v>16022</v>
          </cell>
          <cell r="D257">
            <v>19</v>
          </cell>
          <cell r="E257">
            <v>19.600000000000001</v>
          </cell>
          <cell r="F257">
            <v>20.2</v>
          </cell>
          <cell r="G257">
            <v>20.8</v>
          </cell>
          <cell r="H257">
            <v>21.4</v>
          </cell>
          <cell r="I257">
            <v>22</v>
          </cell>
          <cell r="J257">
            <v>22.92</v>
          </cell>
          <cell r="K257">
            <v>23.84</v>
          </cell>
          <cell r="L257">
            <v>24.76</v>
          </cell>
          <cell r="M257">
            <v>25.68</v>
          </cell>
          <cell r="N257">
            <v>26.6</v>
          </cell>
          <cell r="O257">
            <v>27.76</v>
          </cell>
          <cell r="P257">
            <v>28.92</v>
          </cell>
          <cell r="Q257">
            <v>30.08</v>
          </cell>
          <cell r="R257">
            <v>31.24</v>
          </cell>
          <cell r="S257">
            <v>32.4</v>
          </cell>
          <cell r="T257">
            <v>33.72</v>
          </cell>
          <cell r="U257">
            <v>35.04</v>
          </cell>
          <cell r="V257">
            <v>36.36</v>
          </cell>
          <cell r="W257">
            <v>37.68</v>
          </cell>
          <cell r="X257">
            <v>39</v>
          </cell>
          <cell r="Y257">
            <v>40.72</v>
          </cell>
          <cell r="Z257">
            <v>42.44</v>
          </cell>
          <cell r="AA257">
            <v>44.16</v>
          </cell>
          <cell r="AB257">
            <v>45.88</v>
          </cell>
          <cell r="AC257">
            <v>47.6</v>
          </cell>
          <cell r="AD257">
            <v>49.48</v>
          </cell>
          <cell r="AE257">
            <v>51.36</v>
          </cell>
          <cell r="AF257">
            <v>53.24</v>
          </cell>
          <cell r="AG257">
            <v>55.12</v>
          </cell>
          <cell r="AH257">
            <v>57</v>
          </cell>
        </row>
        <row r="258">
          <cell r="C258">
            <v>16024</v>
          </cell>
          <cell r="D258">
            <v>19</v>
          </cell>
          <cell r="E258">
            <v>19.760000000000002</v>
          </cell>
          <cell r="F258">
            <v>20.52</v>
          </cell>
          <cell r="G258">
            <v>21.28</v>
          </cell>
          <cell r="H258">
            <v>22.04</v>
          </cell>
          <cell r="I258">
            <v>22.8</v>
          </cell>
          <cell r="J258">
            <v>23.76</v>
          </cell>
          <cell r="K258">
            <v>24.72</v>
          </cell>
          <cell r="L258">
            <v>25.68</v>
          </cell>
          <cell r="M258">
            <v>26.64</v>
          </cell>
          <cell r="N258">
            <v>27.6</v>
          </cell>
          <cell r="O258">
            <v>28.72</v>
          </cell>
          <cell r="P258">
            <v>29.84</v>
          </cell>
          <cell r="Q258">
            <v>30.96</v>
          </cell>
          <cell r="R258">
            <v>32.08</v>
          </cell>
          <cell r="S258">
            <v>33.200000000000003</v>
          </cell>
          <cell r="T258">
            <v>34.56</v>
          </cell>
          <cell r="U258">
            <v>35.92</v>
          </cell>
          <cell r="V258">
            <v>37.28</v>
          </cell>
          <cell r="W258">
            <v>38.64</v>
          </cell>
          <cell r="X258">
            <v>40</v>
          </cell>
          <cell r="Y258">
            <v>41.68</v>
          </cell>
          <cell r="Z258">
            <v>43.36</v>
          </cell>
          <cell r="AA258">
            <v>45.04</v>
          </cell>
          <cell r="AB258">
            <v>46.72</v>
          </cell>
          <cell r="AC258">
            <v>48.4</v>
          </cell>
          <cell r="AD258">
            <v>50.32</v>
          </cell>
          <cell r="AE258">
            <v>52.24</v>
          </cell>
          <cell r="AF258">
            <v>54.16</v>
          </cell>
          <cell r="AG258">
            <v>56.08</v>
          </cell>
          <cell r="AH258">
            <v>58</v>
          </cell>
        </row>
        <row r="259">
          <cell r="C259">
            <v>16026</v>
          </cell>
          <cell r="D259">
            <v>19</v>
          </cell>
          <cell r="E259">
            <v>19.760000000000002</v>
          </cell>
          <cell r="F259">
            <v>20.52</v>
          </cell>
          <cell r="G259">
            <v>21.28</v>
          </cell>
          <cell r="H259">
            <v>22.04</v>
          </cell>
          <cell r="I259">
            <v>22.8</v>
          </cell>
          <cell r="J259">
            <v>23.76</v>
          </cell>
          <cell r="K259">
            <v>24.72</v>
          </cell>
          <cell r="L259">
            <v>25.68</v>
          </cell>
          <cell r="M259">
            <v>26.64</v>
          </cell>
          <cell r="N259">
            <v>27.6</v>
          </cell>
          <cell r="O259">
            <v>28.92</v>
          </cell>
          <cell r="P259">
            <v>30.24</v>
          </cell>
          <cell r="Q259">
            <v>31.56</v>
          </cell>
          <cell r="R259">
            <v>32.880000000000003</v>
          </cell>
          <cell r="S259">
            <v>34.200000000000003</v>
          </cell>
          <cell r="T259">
            <v>35.520000000000003</v>
          </cell>
          <cell r="U259">
            <v>36.840000000000003</v>
          </cell>
          <cell r="V259">
            <v>38.159999999999997</v>
          </cell>
          <cell r="W259">
            <v>39.479999999999997</v>
          </cell>
          <cell r="X259">
            <v>40.799999999999997</v>
          </cell>
          <cell r="Y259">
            <v>42.52</v>
          </cell>
          <cell r="Z259">
            <v>44.24</v>
          </cell>
          <cell r="AA259">
            <v>45.96</v>
          </cell>
          <cell r="AB259">
            <v>47.68</v>
          </cell>
          <cell r="AC259">
            <v>49.4</v>
          </cell>
          <cell r="AD259">
            <v>51.48</v>
          </cell>
          <cell r="AE259">
            <v>53.56</v>
          </cell>
          <cell r="AF259">
            <v>55.64</v>
          </cell>
          <cell r="AG259">
            <v>57.72</v>
          </cell>
          <cell r="AH259">
            <v>59.8</v>
          </cell>
        </row>
        <row r="260">
          <cell r="C260">
            <v>16028</v>
          </cell>
          <cell r="D260">
            <v>20</v>
          </cell>
          <cell r="E260">
            <v>20.76</v>
          </cell>
          <cell r="F260">
            <v>21.52</v>
          </cell>
          <cell r="G260">
            <v>22.28</v>
          </cell>
          <cell r="H260">
            <v>23.04</v>
          </cell>
          <cell r="I260">
            <v>23.8</v>
          </cell>
          <cell r="J260">
            <v>24.72</v>
          </cell>
          <cell r="K260">
            <v>25.64</v>
          </cell>
          <cell r="L260">
            <v>26.56</v>
          </cell>
          <cell r="M260">
            <v>27.48</v>
          </cell>
          <cell r="N260">
            <v>28.4</v>
          </cell>
          <cell r="O260">
            <v>29.56</v>
          </cell>
          <cell r="P260">
            <v>30.72</v>
          </cell>
          <cell r="Q260">
            <v>31.88</v>
          </cell>
          <cell r="R260">
            <v>33.04</v>
          </cell>
          <cell r="S260">
            <v>34.200000000000003</v>
          </cell>
          <cell r="T260">
            <v>35.72</v>
          </cell>
          <cell r="U260">
            <v>37.24</v>
          </cell>
          <cell r="V260">
            <v>38.76</v>
          </cell>
          <cell r="W260">
            <v>40.28</v>
          </cell>
          <cell r="X260">
            <v>41.8</v>
          </cell>
          <cell r="Y260">
            <v>43.52</v>
          </cell>
          <cell r="Z260">
            <v>45.24</v>
          </cell>
          <cell r="AA260">
            <v>46.96</v>
          </cell>
          <cell r="AB260">
            <v>48.68</v>
          </cell>
          <cell r="AC260">
            <v>50.4</v>
          </cell>
          <cell r="AD260">
            <v>52.48</v>
          </cell>
          <cell r="AE260">
            <v>54.56</v>
          </cell>
          <cell r="AF260">
            <v>56.64</v>
          </cell>
          <cell r="AG260">
            <v>58.72</v>
          </cell>
          <cell r="AH260">
            <v>60.8</v>
          </cell>
        </row>
        <row r="261">
          <cell r="C261">
            <v>16030</v>
          </cell>
          <cell r="D261">
            <v>20</v>
          </cell>
          <cell r="E261">
            <v>20.76</v>
          </cell>
          <cell r="F261">
            <v>21.52</v>
          </cell>
          <cell r="G261">
            <v>22.28</v>
          </cell>
          <cell r="H261">
            <v>23.04</v>
          </cell>
          <cell r="I261">
            <v>23.8</v>
          </cell>
          <cell r="J261">
            <v>24.76</v>
          </cell>
          <cell r="K261">
            <v>25.72</v>
          </cell>
          <cell r="L261">
            <v>26.68</v>
          </cell>
          <cell r="M261">
            <v>27.64</v>
          </cell>
          <cell r="N261">
            <v>28.6</v>
          </cell>
          <cell r="O261">
            <v>29.92</v>
          </cell>
          <cell r="P261">
            <v>31.24</v>
          </cell>
          <cell r="Q261">
            <v>32.56</v>
          </cell>
          <cell r="R261">
            <v>33.880000000000003</v>
          </cell>
          <cell r="S261">
            <v>35.200000000000003</v>
          </cell>
          <cell r="T261">
            <v>36.72</v>
          </cell>
          <cell r="U261">
            <v>38.24</v>
          </cell>
          <cell r="V261">
            <v>39.76</v>
          </cell>
          <cell r="W261">
            <v>41.28</v>
          </cell>
          <cell r="X261">
            <v>42.8</v>
          </cell>
          <cell r="Y261">
            <v>44.52</v>
          </cell>
          <cell r="Z261">
            <v>46.24</v>
          </cell>
          <cell r="AA261">
            <v>47.96</v>
          </cell>
          <cell r="AB261">
            <v>49.68</v>
          </cell>
          <cell r="AC261">
            <v>51.4</v>
          </cell>
          <cell r="AD261">
            <v>53.48</v>
          </cell>
          <cell r="AE261">
            <v>55.56</v>
          </cell>
          <cell r="AF261">
            <v>57.64</v>
          </cell>
          <cell r="AG261">
            <v>59.72</v>
          </cell>
          <cell r="AH261">
            <v>61.8</v>
          </cell>
        </row>
        <row r="262">
          <cell r="C262">
            <v>17000</v>
          </cell>
          <cell r="D262">
            <v>14.4</v>
          </cell>
          <cell r="E262">
            <v>15.12</v>
          </cell>
          <cell r="F262">
            <v>15.84</v>
          </cell>
          <cell r="G262">
            <v>16.559999999999999</v>
          </cell>
          <cell r="H262">
            <v>17.28</v>
          </cell>
          <cell r="I262">
            <v>18</v>
          </cell>
          <cell r="J262">
            <v>18.52</v>
          </cell>
          <cell r="K262">
            <v>19.04</v>
          </cell>
          <cell r="L262">
            <v>19.559999999999999</v>
          </cell>
          <cell r="M262">
            <v>20.079999999999998</v>
          </cell>
          <cell r="N262">
            <v>20.6</v>
          </cell>
          <cell r="O262">
            <v>21.52</v>
          </cell>
          <cell r="P262">
            <v>22.44</v>
          </cell>
          <cell r="Q262">
            <v>23.36</v>
          </cell>
          <cell r="R262">
            <v>24.28</v>
          </cell>
          <cell r="S262">
            <v>25.2</v>
          </cell>
          <cell r="T262">
            <v>26.12</v>
          </cell>
          <cell r="U262">
            <v>27.04</v>
          </cell>
          <cell r="V262">
            <v>27.96</v>
          </cell>
          <cell r="W262">
            <v>28.88</v>
          </cell>
          <cell r="X262">
            <v>29.8</v>
          </cell>
          <cell r="Y262">
            <v>30.92</v>
          </cell>
          <cell r="Z262">
            <v>32.04</v>
          </cell>
          <cell r="AA262">
            <v>33.159999999999997</v>
          </cell>
          <cell r="AB262">
            <v>34.28</v>
          </cell>
          <cell r="AC262">
            <v>35.4</v>
          </cell>
          <cell r="AD262">
            <v>36.76</v>
          </cell>
          <cell r="AE262">
            <v>38.119999999999997</v>
          </cell>
          <cell r="AF262">
            <v>39.479999999999997</v>
          </cell>
          <cell r="AG262">
            <v>40.840000000000003</v>
          </cell>
          <cell r="AH262">
            <v>42.2</v>
          </cell>
        </row>
        <row r="263">
          <cell r="C263">
            <v>17004</v>
          </cell>
          <cell r="D263">
            <v>14.4</v>
          </cell>
          <cell r="E263">
            <v>15.12</v>
          </cell>
          <cell r="F263">
            <v>15.84</v>
          </cell>
          <cell r="G263">
            <v>16.559999999999999</v>
          </cell>
          <cell r="H263">
            <v>17.28</v>
          </cell>
          <cell r="I263">
            <v>18</v>
          </cell>
          <cell r="J263">
            <v>18.52</v>
          </cell>
          <cell r="K263">
            <v>19.04</v>
          </cell>
          <cell r="L263">
            <v>19.559999999999999</v>
          </cell>
          <cell r="M263">
            <v>20.079999999999998</v>
          </cell>
          <cell r="N263">
            <v>20.6</v>
          </cell>
          <cell r="O263">
            <v>21.52</v>
          </cell>
          <cell r="P263">
            <v>22.44</v>
          </cell>
          <cell r="Q263">
            <v>23.36</v>
          </cell>
          <cell r="R263">
            <v>24.28</v>
          </cell>
          <cell r="S263">
            <v>25.2</v>
          </cell>
          <cell r="T263">
            <v>26.12</v>
          </cell>
          <cell r="U263">
            <v>27.04</v>
          </cell>
          <cell r="V263">
            <v>27.96</v>
          </cell>
          <cell r="W263">
            <v>28.88</v>
          </cell>
          <cell r="X263">
            <v>29.8</v>
          </cell>
          <cell r="Y263">
            <v>30.92</v>
          </cell>
          <cell r="Z263">
            <v>32.04</v>
          </cell>
          <cell r="AA263">
            <v>33.159999999999997</v>
          </cell>
          <cell r="AB263">
            <v>34.28</v>
          </cell>
          <cell r="AC263">
            <v>35.4</v>
          </cell>
          <cell r="AD263">
            <v>36.76</v>
          </cell>
          <cell r="AE263">
            <v>38.119999999999997</v>
          </cell>
          <cell r="AF263">
            <v>39.479999999999997</v>
          </cell>
          <cell r="AG263">
            <v>40.840000000000003</v>
          </cell>
          <cell r="AH263">
            <v>42.2</v>
          </cell>
        </row>
        <row r="264">
          <cell r="C264">
            <v>17006</v>
          </cell>
          <cell r="D264">
            <v>15.4</v>
          </cell>
          <cell r="E264">
            <v>15.92</v>
          </cell>
          <cell r="F264">
            <v>16.440000000000001</v>
          </cell>
          <cell r="G264">
            <v>16.96</v>
          </cell>
          <cell r="H264">
            <v>17.48</v>
          </cell>
          <cell r="I264">
            <v>18</v>
          </cell>
          <cell r="J264">
            <v>18.72</v>
          </cell>
          <cell r="K264">
            <v>19.440000000000001</v>
          </cell>
          <cell r="L264">
            <v>20.16</v>
          </cell>
          <cell r="M264">
            <v>20.88</v>
          </cell>
          <cell r="N264">
            <v>21.6</v>
          </cell>
          <cell r="O264">
            <v>22.44</v>
          </cell>
          <cell r="P264">
            <v>23.28</v>
          </cell>
          <cell r="Q264">
            <v>24.12</v>
          </cell>
          <cell r="R264">
            <v>24.96</v>
          </cell>
          <cell r="S264">
            <v>25.8</v>
          </cell>
          <cell r="T264">
            <v>26.8</v>
          </cell>
          <cell r="U264">
            <v>27.8</v>
          </cell>
          <cell r="V264">
            <v>28.8</v>
          </cell>
          <cell r="W264">
            <v>29.8</v>
          </cell>
          <cell r="X264">
            <v>30.8</v>
          </cell>
          <cell r="Y264">
            <v>32.04</v>
          </cell>
          <cell r="Z264">
            <v>33.28</v>
          </cell>
          <cell r="AA264">
            <v>34.520000000000003</v>
          </cell>
          <cell r="AB264">
            <v>35.76</v>
          </cell>
          <cell r="AC264">
            <v>37</v>
          </cell>
          <cell r="AD264">
            <v>38.36</v>
          </cell>
          <cell r="AE264">
            <v>39.72</v>
          </cell>
          <cell r="AF264">
            <v>41.08</v>
          </cell>
          <cell r="AG264">
            <v>42.44</v>
          </cell>
          <cell r="AH264">
            <v>43.8</v>
          </cell>
        </row>
        <row r="265">
          <cell r="C265">
            <v>17008</v>
          </cell>
          <cell r="D265">
            <v>15.4</v>
          </cell>
          <cell r="E265">
            <v>15.92</v>
          </cell>
          <cell r="F265">
            <v>16.440000000000001</v>
          </cell>
          <cell r="G265">
            <v>16.96</v>
          </cell>
          <cell r="H265">
            <v>17.48</v>
          </cell>
          <cell r="I265">
            <v>18</v>
          </cell>
          <cell r="J265">
            <v>18.72</v>
          </cell>
          <cell r="K265">
            <v>19.440000000000001</v>
          </cell>
          <cell r="L265">
            <v>20.16</v>
          </cell>
          <cell r="M265">
            <v>20.88</v>
          </cell>
          <cell r="N265">
            <v>21.6</v>
          </cell>
          <cell r="O265">
            <v>22.52</v>
          </cell>
          <cell r="P265">
            <v>23.44</v>
          </cell>
          <cell r="Q265">
            <v>24.36</v>
          </cell>
          <cell r="R265">
            <v>25.28</v>
          </cell>
          <cell r="S265">
            <v>26.2</v>
          </cell>
          <cell r="T265">
            <v>27.24</v>
          </cell>
          <cell r="U265">
            <v>28.28</v>
          </cell>
          <cell r="V265">
            <v>29.32</v>
          </cell>
          <cell r="W265">
            <v>30.36</v>
          </cell>
          <cell r="X265">
            <v>31.4</v>
          </cell>
          <cell r="Y265">
            <v>32.72</v>
          </cell>
          <cell r="Z265">
            <v>34.04</v>
          </cell>
          <cell r="AA265">
            <v>35.36</v>
          </cell>
          <cell r="AB265">
            <v>36.68</v>
          </cell>
          <cell r="AC265">
            <v>38</v>
          </cell>
          <cell r="AD265">
            <v>39.44</v>
          </cell>
          <cell r="AE265">
            <v>40.880000000000003</v>
          </cell>
          <cell r="AF265">
            <v>42.32</v>
          </cell>
          <cell r="AG265">
            <v>43.76</v>
          </cell>
          <cell r="AH265">
            <v>45.2</v>
          </cell>
        </row>
        <row r="266">
          <cell r="C266">
            <v>17010</v>
          </cell>
          <cell r="D266">
            <v>16</v>
          </cell>
          <cell r="E266">
            <v>16.600000000000001</v>
          </cell>
          <cell r="F266">
            <v>17.2</v>
          </cell>
          <cell r="G266">
            <v>17.8</v>
          </cell>
          <cell r="H266">
            <v>18.399999999999999</v>
          </cell>
          <cell r="I266">
            <v>19</v>
          </cell>
          <cell r="J266">
            <v>19.72</v>
          </cell>
          <cell r="K266">
            <v>20.440000000000001</v>
          </cell>
          <cell r="L266">
            <v>21.16</v>
          </cell>
          <cell r="M266">
            <v>21.88</v>
          </cell>
          <cell r="N266">
            <v>22.6</v>
          </cell>
          <cell r="O266">
            <v>23.44</v>
          </cell>
          <cell r="P266">
            <v>24.28</v>
          </cell>
          <cell r="Q266">
            <v>25.12</v>
          </cell>
          <cell r="R266">
            <v>25.96</v>
          </cell>
          <cell r="S266">
            <v>26.8</v>
          </cell>
          <cell r="T266">
            <v>27.92</v>
          </cell>
          <cell r="U266">
            <v>29.04</v>
          </cell>
          <cell r="V266">
            <v>30.16</v>
          </cell>
          <cell r="W266">
            <v>31.28</v>
          </cell>
          <cell r="X266">
            <v>32.4</v>
          </cell>
          <cell r="Y266">
            <v>33.72</v>
          </cell>
          <cell r="Z266">
            <v>35.04</v>
          </cell>
          <cell r="AA266">
            <v>36.36</v>
          </cell>
          <cell r="AB266">
            <v>37.68</v>
          </cell>
          <cell r="AC266">
            <v>39</v>
          </cell>
          <cell r="AD266">
            <v>40.56</v>
          </cell>
          <cell r="AE266">
            <v>42.12</v>
          </cell>
          <cell r="AF266">
            <v>43.68</v>
          </cell>
          <cell r="AG266">
            <v>45.24</v>
          </cell>
          <cell r="AH266">
            <v>46.8</v>
          </cell>
        </row>
        <row r="267">
          <cell r="C267">
            <v>17012</v>
          </cell>
          <cell r="D267">
            <v>16</v>
          </cell>
          <cell r="E267">
            <v>16.600000000000001</v>
          </cell>
          <cell r="F267">
            <v>17.2</v>
          </cell>
          <cell r="G267">
            <v>17.8</v>
          </cell>
          <cell r="H267">
            <v>18.399999999999999</v>
          </cell>
          <cell r="I267">
            <v>19</v>
          </cell>
          <cell r="J267">
            <v>19.72</v>
          </cell>
          <cell r="K267">
            <v>20.440000000000001</v>
          </cell>
          <cell r="L267">
            <v>21.16</v>
          </cell>
          <cell r="M267">
            <v>21.88</v>
          </cell>
          <cell r="N267">
            <v>22.6</v>
          </cell>
          <cell r="O267">
            <v>23.64</v>
          </cell>
          <cell r="P267">
            <v>24.68</v>
          </cell>
          <cell r="Q267">
            <v>25.72</v>
          </cell>
          <cell r="R267">
            <v>26.76</v>
          </cell>
          <cell r="S267">
            <v>27.8</v>
          </cell>
          <cell r="T267">
            <v>28.92</v>
          </cell>
          <cell r="U267">
            <v>30.04</v>
          </cell>
          <cell r="V267">
            <v>31.16</v>
          </cell>
          <cell r="W267">
            <v>32.28</v>
          </cell>
          <cell r="X267">
            <v>33.4</v>
          </cell>
          <cell r="Y267">
            <v>34.76</v>
          </cell>
          <cell r="Z267">
            <v>36.119999999999997</v>
          </cell>
          <cell r="AA267">
            <v>37.479999999999997</v>
          </cell>
          <cell r="AB267">
            <v>38.840000000000003</v>
          </cell>
          <cell r="AC267">
            <v>40.200000000000003</v>
          </cell>
          <cell r="AD267">
            <v>41.72</v>
          </cell>
          <cell r="AE267">
            <v>43.24</v>
          </cell>
          <cell r="AF267">
            <v>44.76</v>
          </cell>
          <cell r="AG267">
            <v>46.28</v>
          </cell>
          <cell r="AH267">
            <v>47.8</v>
          </cell>
        </row>
        <row r="268">
          <cell r="C268">
            <v>17014</v>
          </cell>
          <cell r="D268">
            <v>16.399999999999999</v>
          </cell>
          <cell r="E268">
            <v>17.04</v>
          </cell>
          <cell r="F268">
            <v>17.68</v>
          </cell>
          <cell r="G268">
            <v>18.32</v>
          </cell>
          <cell r="H268">
            <v>18.96</v>
          </cell>
          <cell r="I268">
            <v>19.600000000000001</v>
          </cell>
          <cell r="J268">
            <v>20.32</v>
          </cell>
          <cell r="K268">
            <v>21.04</v>
          </cell>
          <cell r="L268">
            <v>21.76</v>
          </cell>
          <cell r="M268">
            <v>22.48</v>
          </cell>
          <cell r="N268">
            <v>23.2</v>
          </cell>
          <cell r="O268">
            <v>24.12</v>
          </cell>
          <cell r="P268">
            <v>25.04</v>
          </cell>
          <cell r="Q268">
            <v>25.96</v>
          </cell>
          <cell r="R268">
            <v>26.88</v>
          </cell>
          <cell r="S268">
            <v>27.8</v>
          </cell>
          <cell r="T268">
            <v>29.04</v>
          </cell>
          <cell r="U268">
            <v>30.28</v>
          </cell>
          <cell r="V268">
            <v>31.52</v>
          </cell>
          <cell r="W268">
            <v>32.76</v>
          </cell>
          <cell r="X268">
            <v>34</v>
          </cell>
          <cell r="Y268">
            <v>35.44</v>
          </cell>
          <cell r="Z268">
            <v>36.880000000000003</v>
          </cell>
          <cell r="AA268">
            <v>38.32</v>
          </cell>
          <cell r="AB268">
            <v>39.76</v>
          </cell>
          <cell r="AC268">
            <v>41.2</v>
          </cell>
          <cell r="AD268">
            <v>42.84</v>
          </cell>
          <cell r="AE268">
            <v>44.48</v>
          </cell>
          <cell r="AF268">
            <v>46.12</v>
          </cell>
          <cell r="AG268">
            <v>47.76</v>
          </cell>
          <cell r="AH268">
            <v>49.4</v>
          </cell>
        </row>
        <row r="269">
          <cell r="C269">
            <v>17016</v>
          </cell>
          <cell r="D269">
            <v>17</v>
          </cell>
          <cell r="E269">
            <v>17.600000000000001</v>
          </cell>
          <cell r="F269">
            <v>18.2</v>
          </cell>
          <cell r="G269">
            <v>18.8</v>
          </cell>
          <cell r="H269">
            <v>19.399999999999999</v>
          </cell>
          <cell r="I269">
            <v>20</v>
          </cell>
          <cell r="J269">
            <v>20.72</v>
          </cell>
          <cell r="K269">
            <v>21.44</v>
          </cell>
          <cell r="L269">
            <v>22.16</v>
          </cell>
          <cell r="M269">
            <v>22.88</v>
          </cell>
          <cell r="N269">
            <v>23.6</v>
          </cell>
          <cell r="O269">
            <v>24.64</v>
          </cell>
          <cell r="P269">
            <v>25.68</v>
          </cell>
          <cell r="Q269">
            <v>26.72</v>
          </cell>
          <cell r="R269">
            <v>27.76</v>
          </cell>
          <cell r="S269">
            <v>28.8</v>
          </cell>
          <cell r="T269">
            <v>30.04</v>
          </cell>
          <cell r="U269">
            <v>31.28</v>
          </cell>
          <cell r="V269">
            <v>32.520000000000003</v>
          </cell>
          <cell r="W269">
            <v>33.76</v>
          </cell>
          <cell r="X269">
            <v>35</v>
          </cell>
          <cell r="Y269">
            <v>36.44</v>
          </cell>
          <cell r="Z269">
            <v>37.880000000000003</v>
          </cell>
          <cell r="AA269">
            <v>39.32</v>
          </cell>
          <cell r="AB269">
            <v>40.76</v>
          </cell>
          <cell r="AC269">
            <v>42.2</v>
          </cell>
          <cell r="AD269">
            <v>43.84</v>
          </cell>
          <cell r="AE269">
            <v>45.48</v>
          </cell>
          <cell r="AF269">
            <v>47.12</v>
          </cell>
          <cell r="AG269">
            <v>48.76</v>
          </cell>
          <cell r="AH269">
            <v>50.4</v>
          </cell>
        </row>
        <row r="270">
          <cell r="C270">
            <v>17018</v>
          </cell>
          <cell r="D270">
            <v>17</v>
          </cell>
          <cell r="E270">
            <v>17.72</v>
          </cell>
          <cell r="F270">
            <v>18.440000000000001</v>
          </cell>
          <cell r="G270">
            <v>19.16</v>
          </cell>
          <cell r="H270">
            <v>19.88</v>
          </cell>
          <cell r="I270">
            <v>20.6</v>
          </cell>
          <cell r="J270">
            <v>21.32</v>
          </cell>
          <cell r="K270">
            <v>22.04</v>
          </cell>
          <cell r="L270">
            <v>22.76</v>
          </cell>
          <cell r="M270">
            <v>23.48</v>
          </cell>
          <cell r="N270">
            <v>24.2</v>
          </cell>
          <cell r="O270">
            <v>25.32</v>
          </cell>
          <cell r="P270">
            <v>26.44</v>
          </cell>
          <cell r="Q270">
            <v>27.56</v>
          </cell>
          <cell r="R270">
            <v>28.68</v>
          </cell>
          <cell r="S270">
            <v>29.8</v>
          </cell>
          <cell r="T270">
            <v>31.04</v>
          </cell>
          <cell r="U270">
            <v>32.28</v>
          </cell>
          <cell r="V270">
            <v>33.520000000000003</v>
          </cell>
          <cell r="W270">
            <v>34.76</v>
          </cell>
          <cell r="X270">
            <v>36</v>
          </cell>
          <cell r="Y270">
            <v>37.44</v>
          </cell>
          <cell r="Z270">
            <v>38.880000000000003</v>
          </cell>
          <cell r="AA270">
            <v>40.32</v>
          </cell>
          <cell r="AB270">
            <v>41.76</v>
          </cell>
          <cell r="AC270">
            <v>43.2</v>
          </cell>
          <cell r="AD270">
            <v>44.96</v>
          </cell>
          <cell r="AE270">
            <v>46.72</v>
          </cell>
          <cell r="AF270">
            <v>48.48</v>
          </cell>
          <cell r="AG270">
            <v>50.24</v>
          </cell>
          <cell r="AH270">
            <v>52</v>
          </cell>
        </row>
        <row r="271">
          <cell r="C271">
            <v>17020</v>
          </cell>
          <cell r="D271">
            <v>17.399999999999999</v>
          </cell>
          <cell r="E271">
            <v>18.04</v>
          </cell>
          <cell r="F271">
            <v>18.68</v>
          </cell>
          <cell r="G271">
            <v>19.32</v>
          </cell>
          <cell r="H271">
            <v>19.96</v>
          </cell>
          <cell r="I271">
            <v>20.6</v>
          </cell>
          <cell r="J271">
            <v>21.52</v>
          </cell>
          <cell r="K271">
            <v>22.44</v>
          </cell>
          <cell r="L271">
            <v>23.36</v>
          </cell>
          <cell r="M271">
            <v>24.28</v>
          </cell>
          <cell r="N271">
            <v>25.2</v>
          </cell>
          <cell r="O271">
            <v>26.12</v>
          </cell>
          <cell r="P271">
            <v>27.04</v>
          </cell>
          <cell r="Q271">
            <v>27.96</v>
          </cell>
          <cell r="R271">
            <v>28.88</v>
          </cell>
          <cell r="S271">
            <v>29.8</v>
          </cell>
          <cell r="T271">
            <v>31.16</v>
          </cell>
          <cell r="U271">
            <v>32.520000000000003</v>
          </cell>
          <cell r="V271">
            <v>33.880000000000003</v>
          </cell>
          <cell r="W271">
            <v>35.24</v>
          </cell>
          <cell r="X271">
            <v>36.6</v>
          </cell>
          <cell r="Y271">
            <v>38.119999999999997</v>
          </cell>
          <cell r="Z271">
            <v>39.64</v>
          </cell>
          <cell r="AA271">
            <v>41.16</v>
          </cell>
          <cell r="AB271">
            <v>42.68</v>
          </cell>
          <cell r="AC271">
            <v>44.2</v>
          </cell>
          <cell r="AD271">
            <v>45.96</v>
          </cell>
          <cell r="AE271">
            <v>47.72</v>
          </cell>
          <cell r="AF271">
            <v>49.48</v>
          </cell>
          <cell r="AG271">
            <v>51.24</v>
          </cell>
          <cell r="AH271">
            <v>53</v>
          </cell>
        </row>
        <row r="272">
          <cell r="C272">
            <v>17022</v>
          </cell>
          <cell r="D272">
            <v>18</v>
          </cell>
          <cell r="E272">
            <v>18.600000000000001</v>
          </cell>
          <cell r="F272">
            <v>19.2</v>
          </cell>
          <cell r="G272">
            <v>19.8</v>
          </cell>
          <cell r="H272">
            <v>20.399999999999999</v>
          </cell>
          <cell r="I272">
            <v>21</v>
          </cell>
          <cell r="J272">
            <v>21.84</v>
          </cell>
          <cell r="K272">
            <v>22.68</v>
          </cell>
          <cell r="L272">
            <v>23.52</v>
          </cell>
          <cell r="M272">
            <v>24.36</v>
          </cell>
          <cell r="N272">
            <v>25.2</v>
          </cell>
          <cell r="O272">
            <v>26.32</v>
          </cell>
          <cell r="P272">
            <v>27.44</v>
          </cell>
          <cell r="Q272">
            <v>28.56</v>
          </cell>
          <cell r="R272">
            <v>29.68</v>
          </cell>
          <cell r="S272">
            <v>30.8</v>
          </cell>
          <cell r="T272">
            <v>32.04</v>
          </cell>
          <cell r="U272">
            <v>33.28</v>
          </cell>
          <cell r="V272">
            <v>34.520000000000003</v>
          </cell>
          <cell r="W272">
            <v>35.76</v>
          </cell>
          <cell r="X272">
            <v>37</v>
          </cell>
          <cell r="Y272">
            <v>38.64</v>
          </cell>
          <cell r="Z272">
            <v>40.28</v>
          </cell>
          <cell r="AA272">
            <v>41.92</v>
          </cell>
          <cell r="AB272">
            <v>43.56</v>
          </cell>
          <cell r="AC272">
            <v>45.2</v>
          </cell>
          <cell r="AD272">
            <v>46.96</v>
          </cell>
          <cell r="AE272">
            <v>48.72</v>
          </cell>
          <cell r="AF272">
            <v>50.48</v>
          </cell>
          <cell r="AG272">
            <v>52.24</v>
          </cell>
          <cell r="AH272">
            <v>54</v>
          </cell>
        </row>
        <row r="273">
          <cell r="C273">
            <v>17024</v>
          </cell>
          <cell r="D273">
            <v>18</v>
          </cell>
          <cell r="E273">
            <v>18.72</v>
          </cell>
          <cell r="F273">
            <v>19.440000000000001</v>
          </cell>
          <cell r="G273">
            <v>20.16</v>
          </cell>
          <cell r="H273">
            <v>20.88</v>
          </cell>
          <cell r="I273">
            <v>21.6</v>
          </cell>
          <cell r="J273">
            <v>22.52</v>
          </cell>
          <cell r="K273">
            <v>23.44</v>
          </cell>
          <cell r="L273">
            <v>24.36</v>
          </cell>
          <cell r="M273">
            <v>25.28</v>
          </cell>
          <cell r="N273">
            <v>26.2</v>
          </cell>
          <cell r="O273">
            <v>27.24</v>
          </cell>
          <cell r="P273">
            <v>28.28</v>
          </cell>
          <cell r="Q273">
            <v>29.32</v>
          </cell>
          <cell r="R273">
            <v>30.36</v>
          </cell>
          <cell r="S273">
            <v>31.4</v>
          </cell>
          <cell r="T273">
            <v>32.72</v>
          </cell>
          <cell r="U273">
            <v>34.04</v>
          </cell>
          <cell r="V273">
            <v>35.36</v>
          </cell>
          <cell r="W273">
            <v>36.68</v>
          </cell>
          <cell r="X273">
            <v>38</v>
          </cell>
          <cell r="Y273">
            <v>39.56</v>
          </cell>
          <cell r="Z273">
            <v>41.12</v>
          </cell>
          <cell r="AA273">
            <v>42.68</v>
          </cell>
          <cell r="AB273">
            <v>44.24</v>
          </cell>
          <cell r="AC273">
            <v>45.8</v>
          </cell>
          <cell r="AD273">
            <v>47.64</v>
          </cell>
          <cell r="AE273">
            <v>49.48</v>
          </cell>
          <cell r="AF273">
            <v>51.32</v>
          </cell>
          <cell r="AG273">
            <v>53.16</v>
          </cell>
          <cell r="AH273">
            <v>55</v>
          </cell>
        </row>
        <row r="274">
          <cell r="C274">
            <v>17026</v>
          </cell>
          <cell r="D274">
            <v>18</v>
          </cell>
          <cell r="E274">
            <v>18.72</v>
          </cell>
          <cell r="F274">
            <v>19.440000000000001</v>
          </cell>
          <cell r="G274">
            <v>20.16</v>
          </cell>
          <cell r="H274">
            <v>20.88</v>
          </cell>
          <cell r="I274">
            <v>21.6</v>
          </cell>
          <cell r="J274">
            <v>22.52</v>
          </cell>
          <cell r="K274">
            <v>23.44</v>
          </cell>
          <cell r="L274">
            <v>24.36</v>
          </cell>
          <cell r="M274">
            <v>25.28</v>
          </cell>
          <cell r="N274">
            <v>26.2</v>
          </cell>
          <cell r="O274">
            <v>27.44</v>
          </cell>
          <cell r="P274">
            <v>28.68</v>
          </cell>
          <cell r="Q274">
            <v>29.92</v>
          </cell>
          <cell r="R274">
            <v>31.16</v>
          </cell>
          <cell r="S274">
            <v>32.4</v>
          </cell>
          <cell r="T274">
            <v>33.64</v>
          </cell>
          <cell r="U274">
            <v>34.880000000000003</v>
          </cell>
          <cell r="V274">
            <v>36.119999999999997</v>
          </cell>
          <cell r="W274">
            <v>37.36</v>
          </cell>
          <cell r="X274">
            <v>38.6</v>
          </cell>
          <cell r="Y274">
            <v>40.24</v>
          </cell>
          <cell r="Z274">
            <v>41.88</v>
          </cell>
          <cell r="AA274">
            <v>43.52</v>
          </cell>
          <cell r="AB274">
            <v>45.16</v>
          </cell>
          <cell r="AC274">
            <v>46.8</v>
          </cell>
          <cell r="AD274">
            <v>48.76</v>
          </cell>
          <cell r="AE274">
            <v>50.72</v>
          </cell>
          <cell r="AF274">
            <v>52.68</v>
          </cell>
          <cell r="AG274">
            <v>54.64</v>
          </cell>
          <cell r="AH274">
            <v>56.6</v>
          </cell>
        </row>
        <row r="275">
          <cell r="C275">
            <v>17028</v>
          </cell>
          <cell r="D275">
            <v>19</v>
          </cell>
          <cell r="E275">
            <v>19.72</v>
          </cell>
          <cell r="F275">
            <v>20.440000000000001</v>
          </cell>
          <cell r="G275">
            <v>21.16</v>
          </cell>
          <cell r="H275">
            <v>21.88</v>
          </cell>
          <cell r="I275">
            <v>22.6</v>
          </cell>
          <cell r="J275">
            <v>23.44</v>
          </cell>
          <cell r="K275">
            <v>24.28</v>
          </cell>
          <cell r="L275">
            <v>25.12</v>
          </cell>
          <cell r="M275">
            <v>25.96</v>
          </cell>
          <cell r="N275">
            <v>26.8</v>
          </cell>
          <cell r="O275">
            <v>27.92</v>
          </cell>
          <cell r="P275">
            <v>29.04</v>
          </cell>
          <cell r="Q275">
            <v>30.16</v>
          </cell>
          <cell r="R275">
            <v>31.28</v>
          </cell>
          <cell r="S275">
            <v>32.4</v>
          </cell>
          <cell r="T275">
            <v>33.840000000000003</v>
          </cell>
          <cell r="U275">
            <v>35.28</v>
          </cell>
          <cell r="V275">
            <v>36.72</v>
          </cell>
          <cell r="W275">
            <v>38.159999999999997</v>
          </cell>
          <cell r="X275">
            <v>39.6</v>
          </cell>
          <cell r="Y275">
            <v>41.24</v>
          </cell>
          <cell r="Z275">
            <v>42.88</v>
          </cell>
          <cell r="AA275">
            <v>44.52</v>
          </cell>
          <cell r="AB275">
            <v>46.16</v>
          </cell>
          <cell r="AC275">
            <v>47.8</v>
          </cell>
          <cell r="AD275">
            <v>49.76</v>
          </cell>
          <cell r="AE275">
            <v>51.72</v>
          </cell>
          <cell r="AF275">
            <v>53.68</v>
          </cell>
          <cell r="AG275">
            <v>55.64</v>
          </cell>
          <cell r="AH275">
            <v>57.6</v>
          </cell>
        </row>
        <row r="276">
          <cell r="C276">
            <v>17030</v>
          </cell>
          <cell r="D276">
            <v>19</v>
          </cell>
          <cell r="E276">
            <v>19.72</v>
          </cell>
          <cell r="F276">
            <v>20.440000000000001</v>
          </cell>
          <cell r="G276">
            <v>21.16</v>
          </cell>
          <cell r="H276">
            <v>21.88</v>
          </cell>
          <cell r="I276">
            <v>22.6</v>
          </cell>
          <cell r="J276">
            <v>23.52</v>
          </cell>
          <cell r="K276">
            <v>24.44</v>
          </cell>
          <cell r="L276">
            <v>25.36</v>
          </cell>
          <cell r="M276">
            <v>26.28</v>
          </cell>
          <cell r="N276">
            <v>27.2</v>
          </cell>
          <cell r="O276">
            <v>28.44</v>
          </cell>
          <cell r="P276">
            <v>29.68</v>
          </cell>
          <cell r="Q276">
            <v>30.92</v>
          </cell>
          <cell r="R276">
            <v>32.159999999999997</v>
          </cell>
          <cell r="S276">
            <v>33.4</v>
          </cell>
          <cell r="T276">
            <v>34.840000000000003</v>
          </cell>
          <cell r="U276">
            <v>36.28</v>
          </cell>
          <cell r="V276">
            <v>37.72</v>
          </cell>
          <cell r="W276">
            <v>39.159999999999997</v>
          </cell>
          <cell r="X276">
            <v>40.6</v>
          </cell>
          <cell r="Y276">
            <v>42.24</v>
          </cell>
          <cell r="Z276">
            <v>43.88</v>
          </cell>
          <cell r="AA276">
            <v>45.52</v>
          </cell>
          <cell r="AB276">
            <v>47.16</v>
          </cell>
          <cell r="AC276">
            <v>48.8</v>
          </cell>
          <cell r="AD276">
            <v>50.76</v>
          </cell>
          <cell r="AE276">
            <v>52.72</v>
          </cell>
          <cell r="AF276">
            <v>54.68</v>
          </cell>
          <cell r="AG276">
            <v>56.64</v>
          </cell>
          <cell r="AH276">
            <v>58.6</v>
          </cell>
        </row>
        <row r="277">
          <cell r="C277">
            <v>18000</v>
          </cell>
          <cell r="D277">
            <v>13.6</v>
          </cell>
          <cell r="E277">
            <v>14.28</v>
          </cell>
          <cell r="F277">
            <v>14.96</v>
          </cell>
          <cell r="G277">
            <v>15.64</v>
          </cell>
          <cell r="H277">
            <v>16.32</v>
          </cell>
          <cell r="I277">
            <v>17</v>
          </cell>
          <cell r="J277">
            <v>17.48</v>
          </cell>
          <cell r="K277">
            <v>17.96</v>
          </cell>
          <cell r="L277">
            <v>18.440000000000001</v>
          </cell>
          <cell r="M277">
            <v>18.920000000000002</v>
          </cell>
          <cell r="N277">
            <v>19.399999999999999</v>
          </cell>
          <cell r="O277">
            <v>20.28</v>
          </cell>
          <cell r="P277">
            <v>21.16</v>
          </cell>
          <cell r="Q277">
            <v>22.04</v>
          </cell>
          <cell r="R277">
            <v>22.92</v>
          </cell>
          <cell r="S277">
            <v>23.8</v>
          </cell>
          <cell r="T277">
            <v>24.68</v>
          </cell>
          <cell r="U277">
            <v>25.56</v>
          </cell>
          <cell r="V277">
            <v>26.44</v>
          </cell>
          <cell r="W277">
            <v>27.32</v>
          </cell>
          <cell r="X277">
            <v>28.2</v>
          </cell>
          <cell r="Y277">
            <v>29.28</v>
          </cell>
          <cell r="Z277">
            <v>30.36</v>
          </cell>
          <cell r="AA277">
            <v>31.44</v>
          </cell>
          <cell r="AB277">
            <v>32.520000000000003</v>
          </cell>
          <cell r="AC277">
            <v>33.6</v>
          </cell>
          <cell r="AD277">
            <v>34.840000000000003</v>
          </cell>
          <cell r="AE277">
            <v>36.08</v>
          </cell>
          <cell r="AF277">
            <v>37.32</v>
          </cell>
          <cell r="AG277">
            <v>38.56</v>
          </cell>
          <cell r="AH277">
            <v>39.799999999999997</v>
          </cell>
        </row>
        <row r="278">
          <cell r="C278">
            <v>18004</v>
          </cell>
          <cell r="D278">
            <v>13.6</v>
          </cell>
          <cell r="E278">
            <v>14.28</v>
          </cell>
          <cell r="F278">
            <v>14.96</v>
          </cell>
          <cell r="G278">
            <v>15.64</v>
          </cell>
          <cell r="H278">
            <v>16.32</v>
          </cell>
          <cell r="I278">
            <v>17</v>
          </cell>
          <cell r="J278">
            <v>17.48</v>
          </cell>
          <cell r="K278">
            <v>17.96</v>
          </cell>
          <cell r="L278">
            <v>18.440000000000001</v>
          </cell>
          <cell r="M278">
            <v>18.920000000000002</v>
          </cell>
          <cell r="N278">
            <v>19.399999999999999</v>
          </cell>
          <cell r="O278">
            <v>20.28</v>
          </cell>
          <cell r="P278">
            <v>21.16</v>
          </cell>
          <cell r="Q278">
            <v>22.04</v>
          </cell>
          <cell r="R278">
            <v>22.92</v>
          </cell>
          <cell r="S278">
            <v>23.8</v>
          </cell>
          <cell r="T278">
            <v>24.68</v>
          </cell>
          <cell r="U278">
            <v>25.56</v>
          </cell>
          <cell r="V278">
            <v>26.44</v>
          </cell>
          <cell r="W278">
            <v>27.32</v>
          </cell>
          <cell r="X278">
            <v>28.2</v>
          </cell>
          <cell r="Y278">
            <v>29.28</v>
          </cell>
          <cell r="Z278">
            <v>30.36</v>
          </cell>
          <cell r="AA278">
            <v>31.44</v>
          </cell>
          <cell r="AB278">
            <v>32.520000000000003</v>
          </cell>
          <cell r="AC278">
            <v>33.6</v>
          </cell>
          <cell r="AD278">
            <v>34.840000000000003</v>
          </cell>
          <cell r="AE278">
            <v>36.08</v>
          </cell>
          <cell r="AF278">
            <v>37.32</v>
          </cell>
          <cell r="AG278">
            <v>38.56</v>
          </cell>
          <cell r="AH278">
            <v>39.799999999999997</v>
          </cell>
        </row>
        <row r="279">
          <cell r="C279">
            <v>18006</v>
          </cell>
          <cell r="D279">
            <v>14.6</v>
          </cell>
          <cell r="E279">
            <v>15.08</v>
          </cell>
          <cell r="F279">
            <v>15.56</v>
          </cell>
          <cell r="G279">
            <v>16.04</v>
          </cell>
          <cell r="H279">
            <v>16.52</v>
          </cell>
          <cell r="I279">
            <v>17</v>
          </cell>
          <cell r="J279">
            <v>17.68</v>
          </cell>
          <cell r="K279">
            <v>18.36</v>
          </cell>
          <cell r="L279">
            <v>19.04</v>
          </cell>
          <cell r="M279">
            <v>19.72</v>
          </cell>
          <cell r="N279">
            <v>20.399999999999999</v>
          </cell>
          <cell r="O279">
            <v>21.16</v>
          </cell>
          <cell r="P279">
            <v>21.92</v>
          </cell>
          <cell r="Q279">
            <v>22.68</v>
          </cell>
          <cell r="R279">
            <v>23.44</v>
          </cell>
          <cell r="S279">
            <v>24.2</v>
          </cell>
          <cell r="T279">
            <v>25.2</v>
          </cell>
          <cell r="U279">
            <v>26.2</v>
          </cell>
          <cell r="V279">
            <v>27.2</v>
          </cell>
          <cell r="W279">
            <v>28.2</v>
          </cell>
          <cell r="X279">
            <v>29.2</v>
          </cell>
          <cell r="Y279">
            <v>30.36</v>
          </cell>
          <cell r="Z279">
            <v>31.52</v>
          </cell>
          <cell r="AA279">
            <v>32.68</v>
          </cell>
          <cell r="AB279">
            <v>33.840000000000003</v>
          </cell>
          <cell r="AC279">
            <v>35</v>
          </cell>
          <cell r="AD279">
            <v>36.24</v>
          </cell>
          <cell r="AE279">
            <v>37.479999999999997</v>
          </cell>
          <cell r="AF279">
            <v>38.72</v>
          </cell>
          <cell r="AG279">
            <v>39.96</v>
          </cell>
          <cell r="AH279">
            <v>41.2</v>
          </cell>
        </row>
        <row r="280">
          <cell r="C280">
            <v>18008</v>
          </cell>
          <cell r="D280">
            <v>14.6</v>
          </cell>
          <cell r="E280">
            <v>15.08</v>
          </cell>
          <cell r="F280">
            <v>15.56</v>
          </cell>
          <cell r="G280">
            <v>16.04</v>
          </cell>
          <cell r="H280">
            <v>16.52</v>
          </cell>
          <cell r="I280">
            <v>17</v>
          </cell>
          <cell r="J280">
            <v>17.68</v>
          </cell>
          <cell r="K280">
            <v>18.36</v>
          </cell>
          <cell r="L280">
            <v>19.04</v>
          </cell>
          <cell r="M280">
            <v>19.72</v>
          </cell>
          <cell r="N280">
            <v>20.399999999999999</v>
          </cell>
          <cell r="O280">
            <v>21.28</v>
          </cell>
          <cell r="P280">
            <v>22.16</v>
          </cell>
          <cell r="Q280">
            <v>23.04</v>
          </cell>
          <cell r="R280">
            <v>23.92</v>
          </cell>
          <cell r="S280">
            <v>24.8</v>
          </cell>
          <cell r="T280">
            <v>25.76</v>
          </cell>
          <cell r="U280">
            <v>26.72</v>
          </cell>
          <cell r="V280">
            <v>27.68</v>
          </cell>
          <cell r="W280">
            <v>28.64</v>
          </cell>
          <cell r="X280">
            <v>29.6</v>
          </cell>
          <cell r="Y280">
            <v>30.88</v>
          </cell>
          <cell r="Z280">
            <v>32.159999999999997</v>
          </cell>
          <cell r="AA280">
            <v>33.44</v>
          </cell>
          <cell r="AB280">
            <v>34.72</v>
          </cell>
          <cell r="AC280">
            <v>36</v>
          </cell>
          <cell r="AD280">
            <v>37.36</v>
          </cell>
          <cell r="AE280">
            <v>38.72</v>
          </cell>
          <cell r="AF280">
            <v>40.08</v>
          </cell>
          <cell r="AG280">
            <v>41.44</v>
          </cell>
          <cell r="AH280">
            <v>42.8</v>
          </cell>
        </row>
        <row r="281">
          <cell r="C281">
            <v>18010</v>
          </cell>
          <cell r="D281">
            <v>15</v>
          </cell>
          <cell r="E281">
            <v>15.6</v>
          </cell>
          <cell r="F281">
            <v>16.2</v>
          </cell>
          <cell r="G281">
            <v>16.8</v>
          </cell>
          <cell r="H281">
            <v>17.399999999999999</v>
          </cell>
          <cell r="I281">
            <v>18</v>
          </cell>
          <cell r="J281">
            <v>18.68</v>
          </cell>
          <cell r="K281">
            <v>19.36</v>
          </cell>
          <cell r="L281">
            <v>20.04</v>
          </cell>
          <cell r="M281">
            <v>20.72</v>
          </cell>
          <cell r="N281">
            <v>21.4</v>
          </cell>
          <cell r="O281">
            <v>22.16</v>
          </cell>
          <cell r="P281">
            <v>22.92</v>
          </cell>
          <cell r="Q281">
            <v>23.68</v>
          </cell>
          <cell r="R281">
            <v>24.44</v>
          </cell>
          <cell r="S281">
            <v>25.2</v>
          </cell>
          <cell r="T281">
            <v>26.28</v>
          </cell>
          <cell r="U281">
            <v>27.36</v>
          </cell>
          <cell r="V281">
            <v>28.44</v>
          </cell>
          <cell r="W281">
            <v>29.52</v>
          </cell>
          <cell r="X281">
            <v>30.6</v>
          </cell>
          <cell r="Y281">
            <v>31.88</v>
          </cell>
          <cell r="Z281">
            <v>33.159999999999997</v>
          </cell>
          <cell r="AA281">
            <v>34.44</v>
          </cell>
          <cell r="AB281">
            <v>35.72</v>
          </cell>
          <cell r="AC281">
            <v>37</v>
          </cell>
          <cell r="AD281">
            <v>38.44</v>
          </cell>
          <cell r="AE281">
            <v>39.880000000000003</v>
          </cell>
          <cell r="AF281">
            <v>41.32</v>
          </cell>
          <cell r="AG281">
            <v>42.76</v>
          </cell>
          <cell r="AH281">
            <v>44.2</v>
          </cell>
        </row>
        <row r="282">
          <cell r="C282">
            <v>18012</v>
          </cell>
          <cell r="D282">
            <v>15</v>
          </cell>
          <cell r="E282">
            <v>15.6</v>
          </cell>
          <cell r="F282">
            <v>16.2</v>
          </cell>
          <cell r="G282">
            <v>16.8</v>
          </cell>
          <cell r="H282">
            <v>17.399999999999999</v>
          </cell>
          <cell r="I282">
            <v>18</v>
          </cell>
          <cell r="J282">
            <v>18.68</v>
          </cell>
          <cell r="K282">
            <v>19.36</v>
          </cell>
          <cell r="L282">
            <v>20.04</v>
          </cell>
          <cell r="M282">
            <v>20.72</v>
          </cell>
          <cell r="N282">
            <v>21.4</v>
          </cell>
          <cell r="O282">
            <v>22.36</v>
          </cell>
          <cell r="P282">
            <v>23.32</v>
          </cell>
          <cell r="Q282">
            <v>24.28</v>
          </cell>
          <cell r="R282">
            <v>25.24</v>
          </cell>
          <cell r="S282">
            <v>26.2</v>
          </cell>
          <cell r="T282">
            <v>27.28</v>
          </cell>
          <cell r="U282">
            <v>28.36</v>
          </cell>
          <cell r="V282">
            <v>29.44</v>
          </cell>
          <cell r="W282">
            <v>30.52</v>
          </cell>
          <cell r="X282">
            <v>31.6</v>
          </cell>
          <cell r="Y282">
            <v>32.840000000000003</v>
          </cell>
          <cell r="Z282">
            <v>34.08</v>
          </cell>
          <cell r="AA282">
            <v>35.32</v>
          </cell>
          <cell r="AB282">
            <v>36.56</v>
          </cell>
          <cell r="AC282">
            <v>37.799999999999997</v>
          </cell>
          <cell r="AD282">
            <v>39.28</v>
          </cell>
          <cell r="AE282">
            <v>40.76</v>
          </cell>
          <cell r="AF282">
            <v>42.24</v>
          </cell>
          <cell r="AG282">
            <v>43.72</v>
          </cell>
          <cell r="AH282">
            <v>45.2</v>
          </cell>
        </row>
        <row r="283">
          <cell r="C283">
            <v>18014</v>
          </cell>
          <cell r="D283">
            <v>15.6</v>
          </cell>
          <cell r="E283">
            <v>16.16</v>
          </cell>
          <cell r="F283">
            <v>16.72</v>
          </cell>
          <cell r="G283">
            <v>17.28</v>
          </cell>
          <cell r="H283">
            <v>17.84</v>
          </cell>
          <cell r="I283">
            <v>18.399999999999999</v>
          </cell>
          <cell r="J283">
            <v>19.079999999999998</v>
          </cell>
          <cell r="K283">
            <v>19.760000000000002</v>
          </cell>
          <cell r="L283">
            <v>20.440000000000001</v>
          </cell>
          <cell r="M283">
            <v>21.12</v>
          </cell>
          <cell r="N283">
            <v>21.8</v>
          </cell>
          <cell r="O283">
            <v>22.68</v>
          </cell>
          <cell r="P283">
            <v>23.56</v>
          </cell>
          <cell r="Q283">
            <v>24.44</v>
          </cell>
          <cell r="R283">
            <v>25.32</v>
          </cell>
          <cell r="S283">
            <v>26.2</v>
          </cell>
          <cell r="T283">
            <v>27.36</v>
          </cell>
          <cell r="U283">
            <v>28.52</v>
          </cell>
          <cell r="V283">
            <v>29.68</v>
          </cell>
          <cell r="W283">
            <v>30.84</v>
          </cell>
          <cell r="X283">
            <v>32</v>
          </cell>
          <cell r="Y283">
            <v>33.36</v>
          </cell>
          <cell r="Z283">
            <v>34.72</v>
          </cell>
          <cell r="AA283">
            <v>36.08</v>
          </cell>
          <cell r="AB283">
            <v>37.44</v>
          </cell>
          <cell r="AC283">
            <v>38.799999999999997</v>
          </cell>
          <cell r="AD283">
            <v>40.36</v>
          </cell>
          <cell r="AE283">
            <v>41.92</v>
          </cell>
          <cell r="AF283">
            <v>43.48</v>
          </cell>
          <cell r="AG283">
            <v>45.04</v>
          </cell>
          <cell r="AH283">
            <v>46.6</v>
          </cell>
        </row>
        <row r="284">
          <cell r="C284">
            <v>18016</v>
          </cell>
          <cell r="D284">
            <v>16</v>
          </cell>
          <cell r="E284">
            <v>16.600000000000001</v>
          </cell>
          <cell r="F284">
            <v>17.2</v>
          </cell>
          <cell r="G284">
            <v>17.8</v>
          </cell>
          <cell r="H284">
            <v>18.399999999999999</v>
          </cell>
          <cell r="I284">
            <v>19</v>
          </cell>
          <cell r="J284">
            <v>19.68</v>
          </cell>
          <cell r="K284">
            <v>20.36</v>
          </cell>
          <cell r="L284">
            <v>21.04</v>
          </cell>
          <cell r="M284">
            <v>21.72</v>
          </cell>
          <cell r="N284">
            <v>22.4</v>
          </cell>
          <cell r="O284">
            <v>23.36</v>
          </cell>
          <cell r="P284">
            <v>24.32</v>
          </cell>
          <cell r="Q284">
            <v>25.28</v>
          </cell>
          <cell r="R284">
            <v>26.24</v>
          </cell>
          <cell r="S284">
            <v>27.2</v>
          </cell>
          <cell r="T284">
            <v>28.36</v>
          </cell>
          <cell r="U284">
            <v>29.52</v>
          </cell>
          <cell r="V284">
            <v>30.68</v>
          </cell>
          <cell r="W284">
            <v>31.84</v>
          </cell>
          <cell r="X284">
            <v>33</v>
          </cell>
          <cell r="Y284">
            <v>34.36</v>
          </cell>
          <cell r="Z284">
            <v>35.72</v>
          </cell>
          <cell r="AA284">
            <v>37.08</v>
          </cell>
          <cell r="AB284">
            <v>38.44</v>
          </cell>
          <cell r="AC284">
            <v>39.799999999999997</v>
          </cell>
          <cell r="AD284">
            <v>41.36</v>
          </cell>
          <cell r="AE284">
            <v>42.92</v>
          </cell>
          <cell r="AF284">
            <v>44.48</v>
          </cell>
          <cell r="AG284">
            <v>46.04</v>
          </cell>
          <cell r="AH284">
            <v>47.6</v>
          </cell>
        </row>
        <row r="285">
          <cell r="C285">
            <v>18018</v>
          </cell>
          <cell r="D285">
            <v>16</v>
          </cell>
          <cell r="E285">
            <v>16.68</v>
          </cell>
          <cell r="F285">
            <v>17.36</v>
          </cell>
          <cell r="G285">
            <v>18.04</v>
          </cell>
          <cell r="H285">
            <v>18.72</v>
          </cell>
          <cell r="I285">
            <v>19.399999999999999</v>
          </cell>
          <cell r="J285">
            <v>20.079999999999998</v>
          </cell>
          <cell r="K285">
            <v>20.76</v>
          </cell>
          <cell r="L285">
            <v>21.44</v>
          </cell>
          <cell r="M285">
            <v>22.12</v>
          </cell>
          <cell r="N285">
            <v>22.8</v>
          </cell>
          <cell r="O285">
            <v>23.88</v>
          </cell>
          <cell r="P285">
            <v>24.96</v>
          </cell>
          <cell r="Q285">
            <v>26.04</v>
          </cell>
          <cell r="R285">
            <v>27.12</v>
          </cell>
          <cell r="S285">
            <v>28.2</v>
          </cell>
          <cell r="T285">
            <v>29.36</v>
          </cell>
          <cell r="U285">
            <v>30.52</v>
          </cell>
          <cell r="V285">
            <v>31.68</v>
          </cell>
          <cell r="W285">
            <v>32.840000000000003</v>
          </cell>
          <cell r="X285">
            <v>34</v>
          </cell>
          <cell r="Y285">
            <v>35.36</v>
          </cell>
          <cell r="Z285">
            <v>36.72</v>
          </cell>
          <cell r="AA285">
            <v>38.08</v>
          </cell>
          <cell r="AB285">
            <v>39.44</v>
          </cell>
          <cell r="AC285">
            <v>40.799999999999997</v>
          </cell>
          <cell r="AD285">
            <v>42.44</v>
          </cell>
          <cell r="AE285">
            <v>44.08</v>
          </cell>
          <cell r="AF285">
            <v>45.72</v>
          </cell>
          <cell r="AG285">
            <v>47.36</v>
          </cell>
          <cell r="AH285">
            <v>49</v>
          </cell>
        </row>
        <row r="286">
          <cell r="C286">
            <v>18020</v>
          </cell>
          <cell r="D286">
            <v>16.600000000000001</v>
          </cell>
          <cell r="E286">
            <v>17.16</v>
          </cell>
          <cell r="F286">
            <v>17.72</v>
          </cell>
          <cell r="G286">
            <v>18.28</v>
          </cell>
          <cell r="H286">
            <v>18.84</v>
          </cell>
          <cell r="I286">
            <v>19.399999999999999</v>
          </cell>
          <cell r="J286">
            <v>20.28</v>
          </cell>
          <cell r="K286">
            <v>21.16</v>
          </cell>
          <cell r="L286">
            <v>22.04</v>
          </cell>
          <cell r="M286">
            <v>22.92</v>
          </cell>
          <cell r="N286">
            <v>23.8</v>
          </cell>
          <cell r="O286">
            <v>24.68</v>
          </cell>
          <cell r="P286">
            <v>25.56</v>
          </cell>
          <cell r="Q286">
            <v>26.44</v>
          </cell>
          <cell r="R286">
            <v>27.32</v>
          </cell>
          <cell r="S286">
            <v>28.2</v>
          </cell>
          <cell r="T286">
            <v>29.44</v>
          </cell>
          <cell r="U286">
            <v>30.68</v>
          </cell>
          <cell r="V286">
            <v>31.92</v>
          </cell>
          <cell r="W286">
            <v>33.159999999999997</v>
          </cell>
          <cell r="X286">
            <v>34.4</v>
          </cell>
          <cell r="Y286">
            <v>35.880000000000003</v>
          </cell>
          <cell r="Z286">
            <v>37.36</v>
          </cell>
          <cell r="AA286">
            <v>38.840000000000003</v>
          </cell>
          <cell r="AB286">
            <v>40.32</v>
          </cell>
          <cell r="AC286">
            <v>41.8</v>
          </cell>
          <cell r="AD286">
            <v>43.44</v>
          </cell>
          <cell r="AE286">
            <v>45.08</v>
          </cell>
          <cell r="AF286">
            <v>46.72</v>
          </cell>
          <cell r="AG286">
            <v>48.36</v>
          </cell>
          <cell r="AH286">
            <v>50</v>
          </cell>
        </row>
        <row r="287">
          <cell r="C287">
            <v>18022</v>
          </cell>
          <cell r="D287">
            <v>17</v>
          </cell>
          <cell r="E287">
            <v>17.600000000000001</v>
          </cell>
          <cell r="F287">
            <v>18.2</v>
          </cell>
          <cell r="G287">
            <v>18.8</v>
          </cell>
          <cell r="H287">
            <v>19.399999999999999</v>
          </cell>
          <cell r="I287">
            <v>20</v>
          </cell>
          <cell r="J287">
            <v>20.76</v>
          </cell>
          <cell r="K287">
            <v>21.52</v>
          </cell>
          <cell r="L287">
            <v>22.28</v>
          </cell>
          <cell r="M287">
            <v>23.04</v>
          </cell>
          <cell r="N287">
            <v>23.8</v>
          </cell>
          <cell r="O287">
            <v>24.88</v>
          </cell>
          <cell r="P287">
            <v>25.96</v>
          </cell>
          <cell r="Q287">
            <v>27.04</v>
          </cell>
          <cell r="R287">
            <v>28.12</v>
          </cell>
          <cell r="S287">
            <v>29.2</v>
          </cell>
          <cell r="T287">
            <v>30.36</v>
          </cell>
          <cell r="U287">
            <v>31.52</v>
          </cell>
          <cell r="V287">
            <v>32.68</v>
          </cell>
          <cell r="W287">
            <v>33.840000000000003</v>
          </cell>
          <cell r="X287">
            <v>35</v>
          </cell>
          <cell r="Y287">
            <v>36.56</v>
          </cell>
          <cell r="Z287">
            <v>38.119999999999997</v>
          </cell>
          <cell r="AA287">
            <v>39.68</v>
          </cell>
          <cell r="AB287">
            <v>41.24</v>
          </cell>
          <cell r="AC287">
            <v>42.8</v>
          </cell>
          <cell r="AD287">
            <v>44.44</v>
          </cell>
          <cell r="AE287">
            <v>46.08</v>
          </cell>
          <cell r="AF287">
            <v>47.72</v>
          </cell>
          <cell r="AG287">
            <v>49.36</v>
          </cell>
          <cell r="AH287">
            <v>51</v>
          </cell>
        </row>
        <row r="288">
          <cell r="C288">
            <v>18024</v>
          </cell>
          <cell r="D288">
            <v>17</v>
          </cell>
          <cell r="E288">
            <v>17.68</v>
          </cell>
          <cell r="F288">
            <v>18.36</v>
          </cell>
          <cell r="G288">
            <v>19.04</v>
          </cell>
          <cell r="H288">
            <v>19.72</v>
          </cell>
          <cell r="I288">
            <v>20.399999999999999</v>
          </cell>
          <cell r="J288">
            <v>21.28</v>
          </cell>
          <cell r="K288">
            <v>22.16</v>
          </cell>
          <cell r="L288">
            <v>23.04</v>
          </cell>
          <cell r="M288">
            <v>23.92</v>
          </cell>
          <cell r="N288">
            <v>24.8</v>
          </cell>
          <cell r="O288">
            <v>25.76</v>
          </cell>
          <cell r="P288">
            <v>26.72</v>
          </cell>
          <cell r="Q288">
            <v>27.68</v>
          </cell>
          <cell r="R288">
            <v>28.64</v>
          </cell>
          <cell r="S288">
            <v>29.6</v>
          </cell>
          <cell r="T288">
            <v>30.88</v>
          </cell>
          <cell r="U288">
            <v>32.159999999999997</v>
          </cell>
          <cell r="V288">
            <v>33.44</v>
          </cell>
          <cell r="W288">
            <v>34.72</v>
          </cell>
          <cell r="X288">
            <v>36</v>
          </cell>
          <cell r="Y288">
            <v>37.44</v>
          </cell>
          <cell r="Z288">
            <v>38.880000000000003</v>
          </cell>
          <cell r="AA288">
            <v>40.32</v>
          </cell>
          <cell r="AB288">
            <v>41.76</v>
          </cell>
          <cell r="AC288">
            <v>43.2</v>
          </cell>
          <cell r="AD288">
            <v>44.96</v>
          </cell>
          <cell r="AE288">
            <v>46.72</v>
          </cell>
          <cell r="AF288">
            <v>48.48</v>
          </cell>
          <cell r="AG288">
            <v>50.24</v>
          </cell>
          <cell r="AH288">
            <v>52</v>
          </cell>
        </row>
        <row r="289">
          <cell r="C289">
            <v>18026</v>
          </cell>
          <cell r="D289">
            <v>17</v>
          </cell>
          <cell r="E289">
            <v>17.68</v>
          </cell>
          <cell r="F289">
            <v>18.36</v>
          </cell>
          <cell r="G289">
            <v>19.04</v>
          </cell>
          <cell r="H289">
            <v>19.72</v>
          </cell>
          <cell r="I289">
            <v>20.399999999999999</v>
          </cell>
          <cell r="J289">
            <v>21.28</v>
          </cell>
          <cell r="K289">
            <v>22.16</v>
          </cell>
          <cell r="L289">
            <v>23.04</v>
          </cell>
          <cell r="M289">
            <v>23.92</v>
          </cell>
          <cell r="N289">
            <v>24.8</v>
          </cell>
          <cell r="O289">
            <v>25.96</v>
          </cell>
          <cell r="P289">
            <v>27.12</v>
          </cell>
          <cell r="Q289">
            <v>28.28</v>
          </cell>
          <cell r="R289">
            <v>29.44</v>
          </cell>
          <cell r="S289">
            <v>30.6</v>
          </cell>
          <cell r="T289">
            <v>31.76</v>
          </cell>
          <cell r="U289">
            <v>32.92</v>
          </cell>
          <cell r="V289">
            <v>34.08</v>
          </cell>
          <cell r="W289">
            <v>35.24</v>
          </cell>
          <cell r="X289">
            <v>36.4</v>
          </cell>
          <cell r="Y289">
            <v>37.96</v>
          </cell>
          <cell r="Z289">
            <v>39.520000000000003</v>
          </cell>
          <cell r="AA289">
            <v>41.08</v>
          </cell>
          <cell r="AB289">
            <v>42.64</v>
          </cell>
          <cell r="AC289">
            <v>44.2</v>
          </cell>
          <cell r="AD289">
            <v>46.04</v>
          </cell>
          <cell r="AE289">
            <v>47.88</v>
          </cell>
          <cell r="AF289">
            <v>49.72</v>
          </cell>
          <cell r="AG289">
            <v>51.56</v>
          </cell>
          <cell r="AH289">
            <v>53.4</v>
          </cell>
        </row>
        <row r="290">
          <cell r="C290">
            <v>18028</v>
          </cell>
          <cell r="D290">
            <v>18</v>
          </cell>
          <cell r="E290">
            <v>18.68</v>
          </cell>
          <cell r="F290">
            <v>19.36</v>
          </cell>
          <cell r="G290">
            <v>20.04</v>
          </cell>
          <cell r="H290">
            <v>20.72</v>
          </cell>
          <cell r="I290">
            <v>21.4</v>
          </cell>
          <cell r="J290">
            <v>22.16</v>
          </cell>
          <cell r="K290">
            <v>22.92</v>
          </cell>
          <cell r="L290">
            <v>23.68</v>
          </cell>
          <cell r="M290">
            <v>24.44</v>
          </cell>
          <cell r="N290">
            <v>25.2</v>
          </cell>
          <cell r="O290">
            <v>26.28</v>
          </cell>
          <cell r="P290">
            <v>27.36</v>
          </cell>
          <cell r="Q290">
            <v>28.44</v>
          </cell>
          <cell r="R290">
            <v>29.52</v>
          </cell>
          <cell r="S290">
            <v>30.6</v>
          </cell>
          <cell r="T290">
            <v>31.96</v>
          </cell>
          <cell r="U290">
            <v>33.32</v>
          </cell>
          <cell r="V290">
            <v>34.68</v>
          </cell>
          <cell r="W290">
            <v>36.04</v>
          </cell>
          <cell r="X290">
            <v>37.4</v>
          </cell>
          <cell r="Y290">
            <v>38.96</v>
          </cell>
          <cell r="Z290">
            <v>40.520000000000003</v>
          </cell>
          <cell r="AA290">
            <v>42.08</v>
          </cell>
          <cell r="AB290">
            <v>43.64</v>
          </cell>
          <cell r="AC290">
            <v>45.2</v>
          </cell>
          <cell r="AD290">
            <v>47.04</v>
          </cell>
          <cell r="AE290">
            <v>48.88</v>
          </cell>
          <cell r="AF290">
            <v>50.72</v>
          </cell>
          <cell r="AG290">
            <v>52.56</v>
          </cell>
          <cell r="AH290">
            <v>54.4</v>
          </cell>
        </row>
        <row r="291">
          <cell r="C291">
            <v>18030</v>
          </cell>
          <cell r="D291">
            <v>18</v>
          </cell>
          <cell r="E291">
            <v>18.68</v>
          </cell>
          <cell r="F291">
            <v>19.36</v>
          </cell>
          <cell r="G291">
            <v>20.04</v>
          </cell>
          <cell r="H291">
            <v>20.72</v>
          </cell>
          <cell r="I291">
            <v>21.4</v>
          </cell>
          <cell r="J291">
            <v>22.28</v>
          </cell>
          <cell r="K291">
            <v>23.16</v>
          </cell>
          <cell r="L291">
            <v>24.04</v>
          </cell>
          <cell r="M291">
            <v>24.92</v>
          </cell>
          <cell r="N291">
            <v>25.8</v>
          </cell>
          <cell r="O291">
            <v>26.96</v>
          </cell>
          <cell r="P291">
            <v>28.12</v>
          </cell>
          <cell r="Q291">
            <v>29.28</v>
          </cell>
          <cell r="R291">
            <v>30.44</v>
          </cell>
          <cell r="S291">
            <v>31.6</v>
          </cell>
          <cell r="T291">
            <v>32.96</v>
          </cell>
          <cell r="U291">
            <v>34.32</v>
          </cell>
          <cell r="V291">
            <v>35.68</v>
          </cell>
          <cell r="W291">
            <v>37.04</v>
          </cell>
          <cell r="X291">
            <v>38.4</v>
          </cell>
          <cell r="Y291">
            <v>39.96</v>
          </cell>
          <cell r="Z291">
            <v>41.52</v>
          </cell>
          <cell r="AA291">
            <v>43.08</v>
          </cell>
          <cell r="AB291">
            <v>44.64</v>
          </cell>
          <cell r="AC291">
            <v>46.2</v>
          </cell>
          <cell r="AD291">
            <v>48.04</v>
          </cell>
          <cell r="AE291">
            <v>49.88</v>
          </cell>
          <cell r="AF291">
            <v>51.72</v>
          </cell>
          <cell r="AG291">
            <v>53.56</v>
          </cell>
          <cell r="AH291">
            <v>55.4</v>
          </cell>
        </row>
        <row r="292">
          <cell r="C292">
            <v>19000</v>
          </cell>
          <cell r="D292">
            <v>12.8</v>
          </cell>
          <cell r="E292">
            <v>13.44</v>
          </cell>
          <cell r="F292">
            <v>14.08</v>
          </cell>
          <cell r="G292">
            <v>14.72</v>
          </cell>
          <cell r="H292">
            <v>15.36</v>
          </cell>
          <cell r="I292">
            <v>16</v>
          </cell>
          <cell r="J292">
            <v>16.440000000000001</v>
          </cell>
          <cell r="K292">
            <v>16.88</v>
          </cell>
          <cell r="L292">
            <v>17.32</v>
          </cell>
          <cell r="M292">
            <v>17.760000000000002</v>
          </cell>
          <cell r="N292">
            <v>18.2</v>
          </cell>
          <cell r="O292">
            <v>19.04</v>
          </cell>
          <cell r="P292">
            <v>19.88</v>
          </cell>
          <cell r="Q292">
            <v>20.72</v>
          </cell>
          <cell r="R292">
            <v>21.56</v>
          </cell>
          <cell r="S292">
            <v>22.4</v>
          </cell>
          <cell r="T292">
            <v>23.24</v>
          </cell>
          <cell r="U292">
            <v>24.08</v>
          </cell>
          <cell r="V292">
            <v>24.92</v>
          </cell>
          <cell r="W292">
            <v>25.76</v>
          </cell>
          <cell r="X292">
            <v>26.6</v>
          </cell>
          <cell r="Y292">
            <v>27.64</v>
          </cell>
          <cell r="Z292">
            <v>28.68</v>
          </cell>
          <cell r="AA292">
            <v>29.72</v>
          </cell>
          <cell r="AB292">
            <v>30.76</v>
          </cell>
          <cell r="AC292">
            <v>31.8</v>
          </cell>
          <cell r="AD292">
            <v>32.92</v>
          </cell>
          <cell r="AE292">
            <v>34.04</v>
          </cell>
          <cell r="AF292">
            <v>35.159999999999997</v>
          </cell>
          <cell r="AG292">
            <v>36.28</v>
          </cell>
          <cell r="AH292">
            <v>37.4</v>
          </cell>
        </row>
        <row r="293">
          <cell r="C293">
            <v>19004</v>
          </cell>
          <cell r="D293">
            <v>12.8</v>
          </cell>
          <cell r="E293">
            <v>13.44</v>
          </cell>
          <cell r="F293">
            <v>14.08</v>
          </cell>
          <cell r="G293">
            <v>14.72</v>
          </cell>
          <cell r="H293">
            <v>15.36</v>
          </cell>
          <cell r="I293">
            <v>16</v>
          </cell>
          <cell r="J293">
            <v>16.440000000000001</v>
          </cell>
          <cell r="K293">
            <v>16.88</v>
          </cell>
          <cell r="L293">
            <v>17.32</v>
          </cell>
          <cell r="M293">
            <v>17.760000000000002</v>
          </cell>
          <cell r="N293">
            <v>18.2</v>
          </cell>
          <cell r="O293">
            <v>19.04</v>
          </cell>
          <cell r="P293">
            <v>19.88</v>
          </cell>
          <cell r="Q293">
            <v>20.72</v>
          </cell>
          <cell r="R293">
            <v>21.56</v>
          </cell>
          <cell r="S293">
            <v>22.4</v>
          </cell>
          <cell r="T293">
            <v>23.24</v>
          </cell>
          <cell r="U293">
            <v>24.08</v>
          </cell>
          <cell r="V293">
            <v>24.92</v>
          </cell>
          <cell r="W293">
            <v>25.76</v>
          </cell>
          <cell r="X293">
            <v>26.6</v>
          </cell>
          <cell r="Y293">
            <v>27.64</v>
          </cell>
          <cell r="Z293">
            <v>28.68</v>
          </cell>
          <cell r="AA293">
            <v>29.72</v>
          </cell>
          <cell r="AB293">
            <v>30.76</v>
          </cell>
          <cell r="AC293">
            <v>31.8</v>
          </cell>
          <cell r="AD293">
            <v>32.92</v>
          </cell>
          <cell r="AE293">
            <v>34.04</v>
          </cell>
          <cell r="AF293">
            <v>35.159999999999997</v>
          </cell>
          <cell r="AG293">
            <v>36.28</v>
          </cell>
          <cell r="AH293">
            <v>37.4</v>
          </cell>
        </row>
        <row r="294">
          <cell r="C294">
            <v>19006</v>
          </cell>
          <cell r="D294">
            <v>13.8</v>
          </cell>
          <cell r="E294">
            <v>14.24</v>
          </cell>
          <cell r="F294">
            <v>14.68</v>
          </cell>
          <cell r="G294">
            <v>15.12</v>
          </cell>
          <cell r="H294">
            <v>15.56</v>
          </cell>
          <cell r="I294">
            <v>16</v>
          </cell>
          <cell r="J294">
            <v>16.64</v>
          </cell>
          <cell r="K294">
            <v>17.28</v>
          </cell>
          <cell r="L294">
            <v>17.920000000000002</v>
          </cell>
          <cell r="M294">
            <v>18.559999999999999</v>
          </cell>
          <cell r="N294">
            <v>19.2</v>
          </cell>
          <cell r="O294">
            <v>19.88</v>
          </cell>
          <cell r="P294">
            <v>20.56</v>
          </cell>
          <cell r="Q294">
            <v>21.24</v>
          </cell>
          <cell r="R294">
            <v>21.92</v>
          </cell>
          <cell r="S294">
            <v>22.6</v>
          </cell>
          <cell r="T294">
            <v>23.6</v>
          </cell>
          <cell r="U294">
            <v>24.6</v>
          </cell>
          <cell r="V294">
            <v>25.6</v>
          </cell>
          <cell r="W294">
            <v>26.6</v>
          </cell>
          <cell r="X294">
            <v>27.6</v>
          </cell>
          <cell r="Y294">
            <v>28.68</v>
          </cell>
          <cell r="Z294">
            <v>29.76</v>
          </cell>
          <cell r="AA294">
            <v>30.84</v>
          </cell>
          <cell r="AB294">
            <v>31.92</v>
          </cell>
          <cell r="AC294">
            <v>33</v>
          </cell>
          <cell r="AD294">
            <v>34.119999999999997</v>
          </cell>
          <cell r="AE294">
            <v>35.24</v>
          </cell>
          <cell r="AF294">
            <v>36.36</v>
          </cell>
          <cell r="AG294">
            <v>37.479999999999997</v>
          </cell>
          <cell r="AH294">
            <v>38.6</v>
          </cell>
        </row>
        <row r="295">
          <cell r="C295">
            <v>19008</v>
          </cell>
          <cell r="D295">
            <v>13.8</v>
          </cell>
          <cell r="E295">
            <v>14.24</v>
          </cell>
          <cell r="F295">
            <v>14.68</v>
          </cell>
          <cell r="G295">
            <v>15.12</v>
          </cell>
          <cell r="H295">
            <v>15.56</v>
          </cell>
          <cell r="I295">
            <v>16</v>
          </cell>
          <cell r="J295">
            <v>16.64</v>
          </cell>
          <cell r="K295">
            <v>17.28</v>
          </cell>
          <cell r="L295">
            <v>17.920000000000002</v>
          </cell>
          <cell r="M295">
            <v>18.559999999999999</v>
          </cell>
          <cell r="N295">
            <v>19.2</v>
          </cell>
          <cell r="O295">
            <v>20.04</v>
          </cell>
          <cell r="P295">
            <v>20.88</v>
          </cell>
          <cell r="Q295">
            <v>21.72</v>
          </cell>
          <cell r="R295">
            <v>22.56</v>
          </cell>
          <cell r="S295">
            <v>23.4</v>
          </cell>
          <cell r="T295">
            <v>24.28</v>
          </cell>
          <cell r="U295">
            <v>25.16</v>
          </cell>
          <cell r="V295">
            <v>26.04</v>
          </cell>
          <cell r="W295">
            <v>26.92</v>
          </cell>
          <cell r="X295">
            <v>27.8</v>
          </cell>
          <cell r="Y295">
            <v>29.04</v>
          </cell>
          <cell r="Z295">
            <v>30.28</v>
          </cell>
          <cell r="AA295">
            <v>31.52</v>
          </cell>
          <cell r="AB295">
            <v>32.76</v>
          </cell>
          <cell r="AC295">
            <v>34</v>
          </cell>
          <cell r="AD295">
            <v>35.28</v>
          </cell>
          <cell r="AE295">
            <v>36.56</v>
          </cell>
          <cell r="AF295">
            <v>37.840000000000003</v>
          </cell>
          <cell r="AG295">
            <v>39.119999999999997</v>
          </cell>
          <cell r="AH295">
            <v>40.4</v>
          </cell>
        </row>
        <row r="296">
          <cell r="C296">
            <v>19010</v>
          </cell>
          <cell r="D296">
            <v>14</v>
          </cell>
          <cell r="E296">
            <v>14.6</v>
          </cell>
          <cell r="F296">
            <v>15.2</v>
          </cell>
          <cell r="G296">
            <v>15.8</v>
          </cell>
          <cell r="H296">
            <v>16.399999999999999</v>
          </cell>
          <cell r="I296">
            <v>17</v>
          </cell>
          <cell r="J296">
            <v>17.64</v>
          </cell>
          <cell r="K296">
            <v>18.28</v>
          </cell>
          <cell r="L296">
            <v>18.920000000000002</v>
          </cell>
          <cell r="M296">
            <v>19.559999999999999</v>
          </cell>
          <cell r="N296">
            <v>20.2</v>
          </cell>
          <cell r="O296">
            <v>20.88</v>
          </cell>
          <cell r="P296">
            <v>21.56</v>
          </cell>
          <cell r="Q296">
            <v>22.24</v>
          </cell>
          <cell r="R296">
            <v>22.92</v>
          </cell>
          <cell r="S296">
            <v>23.6</v>
          </cell>
          <cell r="T296">
            <v>24.64</v>
          </cell>
          <cell r="U296">
            <v>25.68</v>
          </cell>
          <cell r="V296">
            <v>26.72</v>
          </cell>
          <cell r="W296">
            <v>27.76</v>
          </cell>
          <cell r="X296">
            <v>28.8</v>
          </cell>
          <cell r="Y296">
            <v>30.04</v>
          </cell>
          <cell r="Z296">
            <v>31.28</v>
          </cell>
          <cell r="AA296">
            <v>32.520000000000003</v>
          </cell>
          <cell r="AB296">
            <v>33.76</v>
          </cell>
          <cell r="AC296">
            <v>35</v>
          </cell>
          <cell r="AD296">
            <v>36.32</v>
          </cell>
          <cell r="AE296">
            <v>37.64</v>
          </cell>
          <cell r="AF296">
            <v>38.96</v>
          </cell>
          <cell r="AG296">
            <v>40.28</v>
          </cell>
          <cell r="AH296">
            <v>41.6</v>
          </cell>
        </row>
        <row r="297">
          <cell r="C297">
            <v>19012</v>
          </cell>
          <cell r="D297">
            <v>14</v>
          </cell>
          <cell r="E297">
            <v>14.6</v>
          </cell>
          <cell r="F297">
            <v>15.2</v>
          </cell>
          <cell r="G297">
            <v>15.8</v>
          </cell>
          <cell r="H297">
            <v>16.399999999999999</v>
          </cell>
          <cell r="I297">
            <v>17</v>
          </cell>
          <cell r="J297">
            <v>17.64</v>
          </cell>
          <cell r="K297">
            <v>18.28</v>
          </cell>
          <cell r="L297">
            <v>18.920000000000002</v>
          </cell>
          <cell r="M297">
            <v>19.559999999999999</v>
          </cell>
          <cell r="N297">
            <v>20.2</v>
          </cell>
          <cell r="O297">
            <v>21.08</v>
          </cell>
          <cell r="P297">
            <v>21.96</v>
          </cell>
          <cell r="Q297">
            <v>22.84</v>
          </cell>
          <cell r="R297">
            <v>23.72</v>
          </cell>
          <cell r="S297">
            <v>24.6</v>
          </cell>
          <cell r="T297">
            <v>25.64</v>
          </cell>
          <cell r="U297">
            <v>26.68</v>
          </cell>
          <cell r="V297">
            <v>27.72</v>
          </cell>
          <cell r="W297">
            <v>28.76</v>
          </cell>
          <cell r="X297">
            <v>29.8</v>
          </cell>
          <cell r="Y297">
            <v>30.92</v>
          </cell>
          <cell r="Z297">
            <v>32.04</v>
          </cell>
          <cell r="AA297">
            <v>33.159999999999997</v>
          </cell>
          <cell r="AB297">
            <v>34.28</v>
          </cell>
          <cell r="AC297">
            <v>35.4</v>
          </cell>
          <cell r="AD297">
            <v>36.840000000000003</v>
          </cell>
          <cell r="AE297">
            <v>38.28</v>
          </cell>
          <cell r="AF297">
            <v>39.72</v>
          </cell>
          <cell r="AG297">
            <v>41.16</v>
          </cell>
          <cell r="AH297">
            <v>42.6</v>
          </cell>
        </row>
        <row r="298">
          <cell r="C298">
            <v>19014</v>
          </cell>
          <cell r="D298">
            <v>14.8</v>
          </cell>
          <cell r="E298">
            <v>15.28</v>
          </cell>
          <cell r="F298">
            <v>15.76</v>
          </cell>
          <cell r="G298">
            <v>16.239999999999998</v>
          </cell>
          <cell r="H298">
            <v>16.72</v>
          </cell>
          <cell r="I298">
            <v>17.2</v>
          </cell>
          <cell r="J298">
            <v>17.84</v>
          </cell>
          <cell r="K298">
            <v>18.48</v>
          </cell>
          <cell r="L298">
            <v>19.12</v>
          </cell>
          <cell r="M298">
            <v>19.760000000000002</v>
          </cell>
          <cell r="N298">
            <v>20.399999999999999</v>
          </cell>
          <cell r="O298">
            <v>21.24</v>
          </cell>
          <cell r="P298">
            <v>22.08</v>
          </cell>
          <cell r="Q298">
            <v>22.92</v>
          </cell>
          <cell r="R298">
            <v>23.76</v>
          </cell>
          <cell r="S298">
            <v>24.6</v>
          </cell>
          <cell r="T298">
            <v>25.68</v>
          </cell>
          <cell r="U298">
            <v>26.76</v>
          </cell>
          <cell r="V298">
            <v>27.84</v>
          </cell>
          <cell r="W298">
            <v>28.92</v>
          </cell>
          <cell r="X298">
            <v>30</v>
          </cell>
          <cell r="Y298">
            <v>31.28</v>
          </cell>
          <cell r="Z298">
            <v>32.56</v>
          </cell>
          <cell r="AA298">
            <v>33.840000000000003</v>
          </cell>
          <cell r="AB298">
            <v>35.119999999999997</v>
          </cell>
          <cell r="AC298">
            <v>36.4</v>
          </cell>
          <cell r="AD298">
            <v>37.880000000000003</v>
          </cell>
          <cell r="AE298">
            <v>39.36</v>
          </cell>
          <cell r="AF298">
            <v>40.840000000000003</v>
          </cell>
          <cell r="AG298">
            <v>42.32</v>
          </cell>
          <cell r="AH298">
            <v>43.8</v>
          </cell>
        </row>
        <row r="299">
          <cell r="C299">
            <v>19016</v>
          </cell>
          <cell r="D299">
            <v>15</v>
          </cell>
          <cell r="E299">
            <v>15.6</v>
          </cell>
          <cell r="F299">
            <v>16.2</v>
          </cell>
          <cell r="G299">
            <v>16.8</v>
          </cell>
          <cell r="H299">
            <v>17.399999999999999</v>
          </cell>
          <cell r="I299">
            <v>18</v>
          </cell>
          <cell r="J299">
            <v>18.64</v>
          </cell>
          <cell r="K299">
            <v>19.28</v>
          </cell>
          <cell r="L299">
            <v>19.920000000000002</v>
          </cell>
          <cell r="M299">
            <v>20.56</v>
          </cell>
          <cell r="N299">
            <v>21.2</v>
          </cell>
          <cell r="O299">
            <v>22.08</v>
          </cell>
          <cell r="P299">
            <v>22.96</v>
          </cell>
          <cell r="Q299">
            <v>23.84</v>
          </cell>
          <cell r="R299">
            <v>24.72</v>
          </cell>
          <cell r="S299">
            <v>25.6</v>
          </cell>
          <cell r="T299">
            <v>26.68</v>
          </cell>
          <cell r="U299">
            <v>27.76</v>
          </cell>
          <cell r="V299">
            <v>28.84</v>
          </cell>
          <cell r="W299">
            <v>29.92</v>
          </cell>
          <cell r="X299">
            <v>31</v>
          </cell>
          <cell r="Y299">
            <v>32.28</v>
          </cell>
          <cell r="Z299">
            <v>33.56</v>
          </cell>
          <cell r="AA299">
            <v>34.840000000000003</v>
          </cell>
          <cell r="AB299">
            <v>36.119999999999997</v>
          </cell>
          <cell r="AC299">
            <v>37.4</v>
          </cell>
          <cell r="AD299">
            <v>38.880000000000003</v>
          </cell>
          <cell r="AE299">
            <v>40.36</v>
          </cell>
          <cell r="AF299">
            <v>41.84</v>
          </cell>
          <cell r="AG299">
            <v>43.32</v>
          </cell>
          <cell r="AH299">
            <v>44.8</v>
          </cell>
        </row>
        <row r="300">
          <cell r="C300">
            <v>19018</v>
          </cell>
          <cell r="D300">
            <v>15</v>
          </cell>
          <cell r="E300">
            <v>15.64</v>
          </cell>
          <cell r="F300">
            <v>16.28</v>
          </cell>
          <cell r="G300">
            <v>16.920000000000002</v>
          </cell>
          <cell r="H300">
            <v>17.559999999999999</v>
          </cell>
          <cell r="I300">
            <v>18.2</v>
          </cell>
          <cell r="J300">
            <v>18.84</v>
          </cell>
          <cell r="K300">
            <v>19.48</v>
          </cell>
          <cell r="L300">
            <v>20.12</v>
          </cell>
          <cell r="M300">
            <v>20.76</v>
          </cell>
          <cell r="N300">
            <v>21.4</v>
          </cell>
          <cell r="O300">
            <v>22.44</v>
          </cell>
          <cell r="P300">
            <v>23.48</v>
          </cell>
          <cell r="Q300">
            <v>24.52</v>
          </cell>
          <cell r="R300">
            <v>25.56</v>
          </cell>
          <cell r="S300">
            <v>26.6</v>
          </cell>
          <cell r="T300">
            <v>27.68</v>
          </cell>
          <cell r="U300">
            <v>28.76</v>
          </cell>
          <cell r="V300">
            <v>29.84</v>
          </cell>
          <cell r="W300">
            <v>30.92</v>
          </cell>
          <cell r="X300">
            <v>32</v>
          </cell>
          <cell r="Y300">
            <v>33.28</v>
          </cell>
          <cell r="Z300">
            <v>34.56</v>
          </cell>
          <cell r="AA300">
            <v>35.840000000000003</v>
          </cell>
          <cell r="AB300">
            <v>37.119999999999997</v>
          </cell>
          <cell r="AC300">
            <v>38.4</v>
          </cell>
          <cell r="AD300">
            <v>39.92</v>
          </cell>
          <cell r="AE300">
            <v>41.44</v>
          </cell>
          <cell r="AF300">
            <v>42.96</v>
          </cell>
          <cell r="AG300">
            <v>44.48</v>
          </cell>
          <cell r="AH300">
            <v>46</v>
          </cell>
        </row>
        <row r="301">
          <cell r="C301">
            <v>19020</v>
          </cell>
          <cell r="D301">
            <v>15.8</v>
          </cell>
          <cell r="E301">
            <v>16.28</v>
          </cell>
          <cell r="F301">
            <v>16.760000000000002</v>
          </cell>
          <cell r="G301">
            <v>17.239999999999998</v>
          </cell>
          <cell r="H301">
            <v>17.72</v>
          </cell>
          <cell r="I301">
            <v>18.2</v>
          </cell>
          <cell r="J301">
            <v>19.04</v>
          </cell>
          <cell r="K301">
            <v>19.88</v>
          </cell>
          <cell r="L301">
            <v>20.72</v>
          </cell>
          <cell r="M301">
            <v>21.56</v>
          </cell>
          <cell r="N301">
            <v>22.4</v>
          </cell>
          <cell r="O301">
            <v>23.24</v>
          </cell>
          <cell r="P301">
            <v>24.08</v>
          </cell>
          <cell r="Q301">
            <v>24.92</v>
          </cell>
          <cell r="R301">
            <v>25.76</v>
          </cell>
          <cell r="S301">
            <v>26.6</v>
          </cell>
          <cell r="T301">
            <v>27.72</v>
          </cell>
          <cell r="U301">
            <v>28.84</v>
          </cell>
          <cell r="V301">
            <v>29.96</v>
          </cell>
          <cell r="W301">
            <v>31.08</v>
          </cell>
          <cell r="X301">
            <v>32.200000000000003</v>
          </cell>
          <cell r="Y301">
            <v>33.64</v>
          </cell>
          <cell r="Z301">
            <v>35.08</v>
          </cell>
          <cell r="AA301">
            <v>36.520000000000003</v>
          </cell>
          <cell r="AB301">
            <v>37.96</v>
          </cell>
          <cell r="AC301">
            <v>39.4</v>
          </cell>
          <cell r="AD301">
            <v>40.92</v>
          </cell>
          <cell r="AE301">
            <v>42.44</v>
          </cell>
          <cell r="AF301">
            <v>43.96</v>
          </cell>
          <cell r="AG301">
            <v>45.48</v>
          </cell>
          <cell r="AH301">
            <v>47</v>
          </cell>
        </row>
        <row r="302">
          <cell r="C302">
            <v>19022</v>
          </cell>
          <cell r="D302">
            <v>16</v>
          </cell>
          <cell r="E302">
            <v>16.600000000000001</v>
          </cell>
          <cell r="F302">
            <v>17.2</v>
          </cell>
          <cell r="G302">
            <v>17.8</v>
          </cell>
          <cell r="H302">
            <v>18.399999999999999</v>
          </cell>
          <cell r="I302">
            <v>19</v>
          </cell>
          <cell r="J302">
            <v>19.68</v>
          </cell>
          <cell r="K302">
            <v>20.36</v>
          </cell>
          <cell r="L302">
            <v>21.04</v>
          </cell>
          <cell r="M302">
            <v>21.72</v>
          </cell>
          <cell r="N302">
            <v>22.4</v>
          </cell>
          <cell r="O302">
            <v>23.44</v>
          </cell>
          <cell r="P302">
            <v>24.48</v>
          </cell>
          <cell r="Q302">
            <v>25.52</v>
          </cell>
          <cell r="R302">
            <v>26.56</v>
          </cell>
          <cell r="S302">
            <v>27.6</v>
          </cell>
          <cell r="T302">
            <v>28.68</v>
          </cell>
          <cell r="U302">
            <v>29.76</v>
          </cell>
          <cell r="V302">
            <v>30.84</v>
          </cell>
          <cell r="W302">
            <v>31.92</v>
          </cell>
          <cell r="X302">
            <v>33</v>
          </cell>
          <cell r="Y302">
            <v>34.479999999999997</v>
          </cell>
          <cell r="Z302">
            <v>35.96</v>
          </cell>
          <cell r="AA302">
            <v>37.44</v>
          </cell>
          <cell r="AB302">
            <v>38.92</v>
          </cell>
          <cell r="AC302">
            <v>40.4</v>
          </cell>
          <cell r="AD302">
            <v>41.92</v>
          </cell>
          <cell r="AE302">
            <v>43.44</v>
          </cell>
          <cell r="AF302">
            <v>44.96</v>
          </cell>
          <cell r="AG302">
            <v>46.48</v>
          </cell>
          <cell r="AH302">
            <v>48</v>
          </cell>
        </row>
        <row r="303">
          <cell r="C303">
            <v>19024</v>
          </cell>
          <cell r="D303">
            <v>16</v>
          </cell>
          <cell r="E303">
            <v>16.64</v>
          </cell>
          <cell r="F303">
            <v>17.28</v>
          </cell>
          <cell r="G303">
            <v>17.920000000000002</v>
          </cell>
          <cell r="H303">
            <v>18.559999999999999</v>
          </cell>
          <cell r="I303">
            <v>19.2</v>
          </cell>
          <cell r="J303">
            <v>20.04</v>
          </cell>
          <cell r="K303">
            <v>20.88</v>
          </cell>
          <cell r="L303">
            <v>21.72</v>
          </cell>
          <cell r="M303">
            <v>22.56</v>
          </cell>
          <cell r="N303">
            <v>23.4</v>
          </cell>
          <cell r="O303">
            <v>24.28</v>
          </cell>
          <cell r="P303">
            <v>25.16</v>
          </cell>
          <cell r="Q303">
            <v>26.04</v>
          </cell>
          <cell r="R303">
            <v>26.92</v>
          </cell>
          <cell r="S303">
            <v>27.8</v>
          </cell>
          <cell r="T303">
            <v>29.04</v>
          </cell>
          <cell r="U303">
            <v>30.28</v>
          </cell>
          <cell r="V303">
            <v>31.52</v>
          </cell>
          <cell r="W303">
            <v>32.76</v>
          </cell>
          <cell r="X303">
            <v>34</v>
          </cell>
          <cell r="Y303">
            <v>35.32</v>
          </cell>
          <cell r="Z303">
            <v>36.64</v>
          </cell>
          <cell r="AA303">
            <v>37.96</v>
          </cell>
          <cell r="AB303">
            <v>39.28</v>
          </cell>
          <cell r="AC303">
            <v>40.6</v>
          </cell>
          <cell r="AD303">
            <v>42.28</v>
          </cell>
          <cell r="AE303">
            <v>43.96</v>
          </cell>
          <cell r="AF303">
            <v>45.64</v>
          </cell>
          <cell r="AG303">
            <v>47.32</v>
          </cell>
          <cell r="AH303">
            <v>49</v>
          </cell>
        </row>
        <row r="304">
          <cell r="C304">
            <v>19026</v>
          </cell>
          <cell r="D304">
            <v>16</v>
          </cell>
          <cell r="E304">
            <v>16.64</v>
          </cell>
          <cell r="F304">
            <v>17.28</v>
          </cell>
          <cell r="G304">
            <v>17.920000000000002</v>
          </cell>
          <cell r="H304">
            <v>18.559999999999999</v>
          </cell>
          <cell r="I304">
            <v>19.2</v>
          </cell>
          <cell r="J304">
            <v>20.04</v>
          </cell>
          <cell r="K304">
            <v>20.88</v>
          </cell>
          <cell r="L304">
            <v>21.72</v>
          </cell>
          <cell r="M304">
            <v>22.56</v>
          </cell>
          <cell r="N304">
            <v>23.4</v>
          </cell>
          <cell r="O304">
            <v>24.48</v>
          </cell>
          <cell r="P304">
            <v>25.56</v>
          </cell>
          <cell r="Q304">
            <v>26.64</v>
          </cell>
          <cell r="R304">
            <v>27.72</v>
          </cell>
          <cell r="S304">
            <v>28.8</v>
          </cell>
          <cell r="T304">
            <v>29.88</v>
          </cell>
          <cell r="U304">
            <v>30.96</v>
          </cell>
          <cell r="V304">
            <v>32.04</v>
          </cell>
          <cell r="W304">
            <v>33.119999999999997</v>
          </cell>
          <cell r="X304">
            <v>34.200000000000003</v>
          </cell>
          <cell r="Y304">
            <v>35.68</v>
          </cell>
          <cell r="Z304">
            <v>37.159999999999997</v>
          </cell>
          <cell r="AA304">
            <v>38.64</v>
          </cell>
          <cell r="AB304">
            <v>40.119999999999997</v>
          </cell>
          <cell r="AC304">
            <v>41.6</v>
          </cell>
          <cell r="AD304">
            <v>43.32</v>
          </cell>
          <cell r="AE304">
            <v>45.04</v>
          </cell>
          <cell r="AF304">
            <v>46.76</v>
          </cell>
          <cell r="AG304">
            <v>48.48</v>
          </cell>
          <cell r="AH304">
            <v>50.2</v>
          </cell>
        </row>
        <row r="305">
          <cell r="C305">
            <v>19028</v>
          </cell>
          <cell r="D305">
            <v>17</v>
          </cell>
          <cell r="E305">
            <v>17.64</v>
          </cell>
          <cell r="F305">
            <v>18.28</v>
          </cell>
          <cell r="G305">
            <v>18.920000000000002</v>
          </cell>
          <cell r="H305">
            <v>19.559999999999999</v>
          </cell>
          <cell r="I305">
            <v>20.2</v>
          </cell>
          <cell r="J305">
            <v>20.88</v>
          </cell>
          <cell r="K305">
            <v>21.56</v>
          </cell>
          <cell r="L305">
            <v>22.24</v>
          </cell>
          <cell r="M305">
            <v>22.92</v>
          </cell>
          <cell r="N305">
            <v>23.6</v>
          </cell>
          <cell r="O305">
            <v>24.64</v>
          </cell>
          <cell r="P305">
            <v>25.68</v>
          </cell>
          <cell r="Q305">
            <v>26.72</v>
          </cell>
          <cell r="R305">
            <v>27.76</v>
          </cell>
          <cell r="S305">
            <v>28.8</v>
          </cell>
          <cell r="T305">
            <v>30.08</v>
          </cell>
          <cell r="U305">
            <v>31.36</v>
          </cell>
          <cell r="V305">
            <v>32.64</v>
          </cell>
          <cell r="W305">
            <v>33.92</v>
          </cell>
          <cell r="X305">
            <v>35.200000000000003</v>
          </cell>
          <cell r="Y305">
            <v>36.68</v>
          </cell>
          <cell r="Z305">
            <v>38.159999999999997</v>
          </cell>
          <cell r="AA305">
            <v>39.64</v>
          </cell>
          <cell r="AB305">
            <v>41.12</v>
          </cell>
          <cell r="AC305">
            <v>42.6</v>
          </cell>
          <cell r="AD305">
            <v>44.32</v>
          </cell>
          <cell r="AE305">
            <v>46.04</v>
          </cell>
          <cell r="AF305">
            <v>47.76</v>
          </cell>
          <cell r="AG305">
            <v>49.48</v>
          </cell>
          <cell r="AH305">
            <v>51.2</v>
          </cell>
        </row>
        <row r="306">
          <cell r="C306">
            <v>19030</v>
          </cell>
          <cell r="D306">
            <v>17</v>
          </cell>
          <cell r="E306">
            <v>17.64</v>
          </cell>
          <cell r="F306">
            <v>18.28</v>
          </cell>
          <cell r="G306">
            <v>18.920000000000002</v>
          </cell>
          <cell r="H306">
            <v>19.559999999999999</v>
          </cell>
          <cell r="I306">
            <v>20.2</v>
          </cell>
          <cell r="J306">
            <v>21.04</v>
          </cell>
          <cell r="K306">
            <v>21.88</v>
          </cell>
          <cell r="L306">
            <v>22.72</v>
          </cell>
          <cell r="M306">
            <v>23.56</v>
          </cell>
          <cell r="N306">
            <v>24.4</v>
          </cell>
          <cell r="O306">
            <v>25.48</v>
          </cell>
          <cell r="P306">
            <v>26.56</v>
          </cell>
          <cell r="Q306">
            <v>27.64</v>
          </cell>
          <cell r="R306">
            <v>28.72</v>
          </cell>
          <cell r="S306">
            <v>29.8</v>
          </cell>
          <cell r="T306">
            <v>31.08</v>
          </cell>
          <cell r="U306">
            <v>32.36</v>
          </cell>
          <cell r="V306">
            <v>33.64</v>
          </cell>
          <cell r="W306">
            <v>34.92</v>
          </cell>
          <cell r="X306">
            <v>36.200000000000003</v>
          </cell>
          <cell r="Y306">
            <v>37.68</v>
          </cell>
          <cell r="Z306">
            <v>39.159999999999997</v>
          </cell>
          <cell r="AA306">
            <v>40.64</v>
          </cell>
          <cell r="AB306">
            <v>42.12</v>
          </cell>
          <cell r="AC306">
            <v>43.6</v>
          </cell>
          <cell r="AD306">
            <v>45.32</v>
          </cell>
          <cell r="AE306">
            <v>47.04</v>
          </cell>
          <cell r="AF306">
            <v>48.76</v>
          </cell>
          <cell r="AG306">
            <v>50.48</v>
          </cell>
          <cell r="AH306">
            <v>52.2</v>
          </cell>
        </row>
        <row r="307">
          <cell r="C307">
            <v>20000</v>
          </cell>
          <cell r="D307">
            <v>12</v>
          </cell>
          <cell r="E307">
            <v>12.6</v>
          </cell>
          <cell r="F307">
            <v>13.2</v>
          </cell>
          <cell r="G307">
            <v>13.8</v>
          </cell>
          <cell r="H307">
            <v>14.4</v>
          </cell>
          <cell r="I307">
            <v>15</v>
          </cell>
          <cell r="J307">
            <v>15.4</v>
          </cell>
          <cell r="K307">
            <v>15.8</v>
          </cell>
          <cell r="L307">
            <v>16.2</v>
          </cell>
          <cell r="M307">
            <v>16.600000000000001</v>
          </cell>
          <cell r="N307">
            <v>17</v>
          </cell>
          <cell r="O307">
            <v>17.8</v>
          </cell>
          <cell r="P307">
            <v>18.600000000000001</v>
          </cell>
          <cell r="Q307">
            <v>19.399999999999999</v>
          </cell>
          <cell r="R307">
            <v>20.2</v>
          </cell>
          <cell r="S307">
            <v>21</v>
          </cell>
          <cell r="T307">
            <v>21.8</v>
          </cell>
          <cell r="U307">
            <v>22.6</v>
          </cell>
          <cell r="V307">
            <v>23.4</v>
          </cell>
          <cell r="W307">
            <v>24.2</v>
          </cell>
          <cell r="X307">
            <v>25</v>
          </cell>
          <cell r="Y307">
            <v>26</v>
          </cell>
          <cell r="Z307">
            <v>27</v>
          </cell>
          <cell r="AA307">
            <v>28</v>
          </cell>
          <cell r="AB307">
            <v>29</v>
          </cell>
          <cell r="AC307">
            <v>30</v>
          </cell>
          <cell r="AD307">
            <v>31</v>
          </cell>
          <cell r="AE307">
            <v>32</v>
          </cell>
          <cell r="AF307">
            <v>33</v>
          </cell>
          <cell r="AG307">
            <v>34</v>
          </cell>
          <cell r="AH307">
            <v>35</v>
          </cell>
        </row>
        <row r="308">
          <cell r="C308">
            <v>20004</v>
          </cell>
          <cell r="D308">
            <v>12</v>
          </cell>
          <cell r="E308">
            <v>12.6</v>
          </cell>
          <cell r="F308">
            <v>13.2</v>
          </cell>
          <cell r="G308">
            <v>13.8</v>
          </cell>
          <cell r="H308">
            <v>14.4</v>
          </cell>
          <cell r="I308">
            <v>15</v>
          </cell>
          <cell r="J308">
            <v>15.4</v>
          </cell>
          <cell r="K308">
            <v>15.8</v>
          </cell>
          <cell r="L308">
            <v>16.2</v>
          </cell>
          <cell r="M308">
            <v>16.600000000000001</v>
          </cell>
          <cell r="N308">
            <v>17</v>
          </cell>
          <cell r="O308">
            <v>17.8</v>
          </cell>
          <cell r="P308">
            <v>18.600000000000001</v>
          </cell>
          <cell r="Q308">
            <v>19.399999999999999</v>
          </cell>
          <cell r="R308">
            <v>20.2</v>
          </cell>
          <cell r="S308">
            <v>21</v>
          </cell>
          <cell r="T308">
            <v>21.8</v>
          </cell>
          <cell r="U308">
            <v>22.6</v>
          </cell>
          <cell r="V308">
            <v>23.4</v>
          </cell>
          <cell r="W308">
            <v>24.2</v>
          </cell>
          <cell r="X308">
            <v>25</v>
          </cell>
          <cell r="Y308">
            <v>26</v>
          </cell>
          <cell r="Z308">
            <v>27</v>
          </cell>
          <cell r="AA308">
            <v>28</v>
          </cell>
          <cell r="AB308">
            <v>29</v>
          </cell>
          <cell r="AC308">
            <v>30</v>
          </cell>
          <cell r="AD308">
            <v>31</v>
          </cell>
          <cell r="AE308">
            <v>32</v>
          </cell>
          <cell r="AF308">
            <v>33</v>
          </cell>
          <cell r="AG308">
            <v>34</v>
          </cell>
          <cell r="AH308">
            <v>35</v>
          </cell>
        </row>
        <row r="309">
          <cell r="C309">
            <v>20006</v>
          </cell>
          <cell r="D309">
            <v>13</v>
          </cell>
          <cell r="E309">
            <v>13.4</v>
          </cell>
          <cell r="F309">
            <v>13.8</v>
          </cell>
          <cell r="G309">
            <v>14.2</v>
          </cell>
          <cell r="H309">
            <v>14.6</v>
          </cell>
          <cell r="I309">
            <v>15</v>
          </cell>
          <cell r="J309">
            <v>15.6</v>
          </cell>
          <cell r="K309">
            <v>16.2</v>
          </cell>
          <cell r="L309">
            <v>16.8</v>
          </cell>
          <cell r="M309">
            <v>17.399999999999999</v>
          </cell>
          <cell r="N309">
            <v>18</v>
          </cell>
          <cell r="O309">
            <v>18.600000000000001</v>
          </cell>
          <cell r="P309">
            <v>19.2</v>
          </cell>
          <cell r="Q309">
            <v>19.8</v>
          </cell>
          <cell r="R309">
            <v>20.399999999999999</v>
          </cell>
          <cell r="S309">
            <v>21</v>
          </cell>
          <cell r="T309">
            <v>22</v>
          </cell>
          <cell r="U309">
            <v>23</v>
          </cell>
          <cell r="V309">
            <v>24</v>
          </cell>
          <cell r="W309">
            <v>25</v>
          </cell>
          <cell r="X309">
            <v>26</v>
          </cell>
          <cell r="Y309">
            <v>27</v>
          </cell>
          <cell r="Z309">
            <v>28</v>
          </cell>
          <cell r="AA309">
            <v>29</v>
          </cell>
          <cell r="AB309">
            <v>30</v>
          </cell>
          <cell r="AC309">
            <v>31</v>
          </cell>
          <cell r="AD309">
            <v>32</v>
          </cell>
          <cell r="AE309">
            <v>33</v>
          </cell>
          <cell r="AF309">
            <v>34</v>
          </cell>
          <cell r="AG309">
            <v>35</v>
          </cell>
          <cell r="AH309">
            <v>36</v>
          </cell>
        </row>
        <row r="310">
          <cell r="C310">
            <v>20008</v>
          </cell>
          <cell r="D310">
            <v>13</v>
          </cell>
          <cell r="E310">
            <v>13.4</v>
          </cell>
          <cell r="F310">
            <v>13.8</v>
          </cell>
          <cell r="G310">
            <v>14.2</v>
          </cell>
          <cell r="H310">
            <v>14.6</v>
          </cell>
          <cell r="I310">
            <v>15</v>
          </cell>
          <cell r="J310">
            <v>15.6</v>
          </cell>
          <cell r="K310">
            <v>16.2</v>
          </cell>
          <cell r="L310">
            <v>16.8</v>
          </cell>
          <cell r="M310">
            <v>17.399999999999999</v>
          </cell>
          <cell r="N310">
            <v>18</v>
          </cell>
          <cell r="O310">
            <v>18.8</v>
          </cell>
          <cell r="P310">
            <v>19.600000000000001</v>
          </cell>
          <cell r="Q310">
            <v>20.399999999999999</v>
          </cell>
          <cell r="R310">
            <v>21.2</v>
          </cell>
          <cell r="S310">
            <v>22</v>
          </cell>
          <cell r="T310">
            <v>22.8</v>
          </cell>
          <cell r="U310">
            <v>23.6</v>
          </cell>
          <cell r="V310">
            <v>24.4</v>
          </cell>
          <cell r="W310">
            <v>25.2</v>
          </cell>
          <cell r="X310">
            <v>26</v>
          </cell>
          <cell r="Y310">
            <v>27.2</v>
          </cell>
          <cell r="Z310">
            <v>28.4</v>
          </cell>
          <cell r="AA310">
            <v>29.6</v>
          </cell>
          <cell r="AB310">
            <v>30.8</v>
          </cell>
          <cell r="AC310">
            <v>32</v>
          </cell>
          <cell r="AD310">
            <v>33.200000000000003</v>
          </cell>
          <cell r="AE310">
            <v>34.4</v>
          </cell>
          <cell r="AF310">
            <v>35.6</v>
          </cell>
          <cell r="AG310">
            <v>36.799999999999997</v>
          </cell>
          <cell r="AH310">
            <v>38</v>
          </cell>
        </row>
        <row r="311">
          <cell r="C311">
            <v>20010</v>
          </cell>
          <cell r="D311">
            <v>13</v>
          </cell>
          <cell r="E311">
            <v>13.6</v>
          </cell>
          <cell r="F311">
            <v>14.2</v>
          </cell>
          <cell r="G311">
            <v>14.8</v>
          </cell>
          <cell r="H311">
            <v>15.4</v>
          </cell>
          <cell r="I311">
            <v>16</v>
          </cell>
          <cell r="J311">
            <v>16.600000000000001</v>
          </cell>
          <cell r="K311">
            <v>17.2</v>
          </cell>
          <cell r="L311">
            <v>17.8</v>
          </cell>
          <cell r="M311">
            <v>18.399999999999999</v>
          </cell>
          <cell r="N311">
            <v>19</v>
          </cell>
          <cell r="O311">
            <v>19.600000000000001</v>
          </cell>
          <cell r="P311">
            <v>20.2</v>
          </cell>
          <cell r="Q311">
            <v>20.8</v>
          </cell>
          <cell r="R311">
            <v>21.4</v>
          </cell>
          <cell r="S311">
            <v>22</v>
          </cell>
          <cell r="T311">
            <v>23</v>
          </cell>
          <cell r="U311">
            <v>24</v>
          </cell>
          <cell r="V311">
            <v>25</v>
          </cell>
          <cell r="W311">
            <v>26</v>
          </cell>
          <cell r="X311">
            <v>27</v>
          </cell>
          <cell r="Y311">
            <v>28.2</v>
          </cell>
          <cell r="Z311">
            <v>29.4</v>
          </cell>
          <cell r="AA311">
            <v>30.6</v>
          </cell>
          <cell r="AB311">
            <v>31.8</v>
          </cell>
          <cell r="AC311">
            <v>33</v>
          </cell>
          <cell r="AD311">
            <v>34.200000000000003</v>
          </cell>
          <cell r="AE311">
            <v>35.4</v>
          </cell>
          <cell r="AF311">
            <v>36.6</v>
          </cell>
          <cell r="AG311">
            <v>37.799999999999997</v>
          </cell>
          <cell r="AH311">
            <v>39</v>
          </cell>
        </row>
        <row r="312">
          <cell r="C312">
            <v>20012</v>
          </cell>
          <cell r="D312">
            <v>13</v>
          </cell>
          <cell r="E312">
            <v>13.6</v>
          </cell>
          <cell r="F312">
            <v>14.2</v>
          </cell>
          <cell r="G312">
            <v>14.8</v>
          </cell>
          <cell r="H312">
            <v>15.4</v>
          </cell>
          <cell r="I312">
            <v>16</v>
          </cell>
          <cell r="J312">
            <v>16.600000000000001</v>
          </cell>
          <cell r="K312">
            <v>17.2</v>
          </cell>
          <cell r="L312">
            <v>17.8</v>
          </cell>
          <cell r="M312">
            <v>18.399999999999999</v>
          </cell>
          <cell r="N312">
            <v>19</v>
          </cell>
          <cell r="O312">
            <v>19.8</v>
          </cell>
          <cell r="P312">
            <v>20.6</v>
          </cell>
          <cell r="Q312">
            <v>21.4</v>
          </cell>
          <cell r="R312">
            <v>22.2</v>
          </cell>
          <cell r="S312">
            <v>23</v>
          </cell>
          <cell r="T312">
            <v>24</v>
          </cell>
          <cell r="U312">
            <v>25</v>
          </cell>
          <cell r="V312">
            <v>26</v>
          </cell>
          <cell r="W312">
            <v>27</v>
          </cell>
          <cell r="X312">
            <v>28</v>
          </cell>
          <cell r="Y312">
            <v>29</v>
          </cell>
          <cell r="Z312">
            <v>30</v>
          </cell>
          <cell r="AA312">
            <v>31</v>
          </cell>
          <cell r="AB312">
            <v>32</v>
          </cell>
          <cell r="AC312">
            <v>33</v>
          </cell>
          <cell r="AD312">
            <v>34.4</v>
          </cell>
          <cell r="AE312">
            <v>35.799999999999997</v>
          </cell>
          <cell r="AF312">
            <v>37.200000000000003</v>
          </cell>
          <cell r="AG312">
            <v>38.6</v>
          </cell>
          <cell r="AH312">
            <v>40</v>
          </cell>
        </row>
        <row r="313">
          <cell r="C313">
            <v>20014</v>
          </cell>
          <cell r="D313">
            <v>14</v>
          </cell>
          <cell r="E313">
            <v>14.4</v>
          </cell>
          <cell r="F313">
            <v>14.8</v>
          </cell>
          <cell r="G313">
            <v>15.2</v>
          </cell>
          <cell r="H313">
            <v>15.6</v>
          </cell>
          <cell r="I313">
            <v>16</v>
          </cell>
          <cell r="J313">
            <v>16.600000000000001</v>
          </cell>
          <cell r="K313">
            <v>17.2</v>
          </cell>
          <cell r="L313">
            <v>17.8</v>
          </cell>
          <cell r="M313">
            <v>18.399999999999999</v>
          </cell>
          <cell r="N313">
            <v>19</v>
          </cell>
          <cell r="O313">
            <v>19.8</v>
          </cell>
          <cell r="P313">
            <v>20.6</v>
          </cell>
          <cell r="Q313">
            <v>21.4</v>
          </cell>
          <cell r="R313">
            <v>22.2</v>
          </cell>
          <cell r="S313">
            <v>23</v>
          </cell>
          <cell r="T313">
            <v>24</v>
          </cell>
          <cell r="U313">
            <v>25</v>
          </cell>
          <cell r="V313">
            <v>26</v>
          </cell>
          <cell r="W313">
            <v>27</v>
          </cell>
          <cell r="X313">
            <v>28</v>
          </cell>
          <cell r="Y313">
            <v>29.2</v>
          </cell>
          <cell r="Z313">
            <v>30.4</v>
          </cell>
          <cell r="AA313">
            <v>31.6</v>
          </cell>
          <cell r="AB313">
            <v>32.799999999999997</v>
          </cell>
          <cell r="AC313">
            <v>34</v>
          </cell>
          <cell r="AD313">
            <v>35.4</v>
          </cell>
          <cell r="AE313">
            <v>36.799999999999997</v>
          </cell>
          <cell r="AF313">
            <v>38.200000000000003</v>
          </cell>
          <cell r="AG313">
            <v>39.6</v>
          </cell>
          <cell r="AH313">
            <v>41</v>
          </cell>
        </row>
        <row r="314">
          <cell r="C314">
            <v>20016</v>
          </cell>
          <cell r="D314">
            <v>14</v>
          </cell>
          <cell r="E314">
            <v>14.6</v>
          </cell>
          <cell r="F314">
            <v>15.2</v>
          </cell>
          <cell r="G314">
            <v>15.8</v>
          </cell>
          <cell r="H314">
            <v>16.399999999999999</v>
          </cell>
          <cell r="I314">
            <v>17</v>
          </cell>
          <cell r="J314">
            <v>17.600000000000001</v>
          </cell>
          <cell r="K314">
            <v>18.2</v>
          </cell>
          <cell r="L314">
            <v>18.8</v>
          </cell>
          <cell r="M314">
            <v>19.399999999999999</v>
          </cell>
          <cell r="N314">
            <v>20</v>
          </cell>
          <cell r="O314">
            <v>20.8</v>
          </cell>
          <cell r="P314">
            <v>21.6</v>
          </cell>
          <cell r="Q314">
            <v>22.4</v>
          </cell>
          <cell r="R314">
            <v>23.2</v>
          </cell>
          <cell r="S314">
            <v>24</v>
          </cell>
          <cell r="T314">
            <v>25</v>
          </cell>
          <cell r="U314">
            <v>26</v>
          </cell>
          <cell r="V314">
            <v>27</v>
          </cell>
          <cell r="W314">
            <v>28</v>
          </cell>
          <cell r="X314">
            <v>29</v>
          </cell>
          <cell r="Y314">
            <v>30.2</v>
          </cell>
          <cell r="Z314">
            <v>31.4</v>
          </cell>
          <cell r="AA314">
            <v>32.6</v>
          </cell>
          <cell r="AB314">
            <v>33.799999999999997</v>
          </cell>
          <cell r="AC314">
            <v>35</v>
          </cell>
          <cell r="AD314">
            <v>36.4</v>
          </cell>
          <cell r="AE314">
            <v>37.799999999999997</v>
          </cell>
          <cell r="AF314">
            <v>39.200000000000003</v>
          </cell>
          <cell r="AG314">
            <v>40.6</v>
          </cell>
          <cell r="AH314">
            <v>42</v>
          </cell>
        </row>
        <row r="315">
          <cell r="C315">
            <v>20018</v>
          </cell>
          <cell r="D315">
            <v>14</v>
          </cell>
          <cell r="E315">
            <v>14.6</v>
          </cell>
          <cell r="F315">
            <v>15.2</v>
          </cell>
          <cell r="G315">
            <v>15.8</v>
          </cell>
          <cell r="H315">
            <v>16.399999999999999</v>
          </cell>
          <cell r="I315">
            <v>17</v>
          </cell>
          <cell r="J315">
            <v>17.600000000000001</v>
          </cell>
          <cell r="K315">
            <v>18.2</v>
          </cell>
          <cell r="L315">
            <v>18.8</v>
          </cell>
          <cell r="M315">
            <v>19.399999999999999</v>
          </cell>
          <cell r="N315">
            <v>20</v>
          </cell>
          <cell r="O315">
            <v>21</v>
          </cell>
          <cell r="P315">
            <v>22</v>
          </cell>
          <cell r="Q315">
            <v>23</v>
          </cell>
          <cell r="R315">
            <v>24</v>
          </cell>
          <cell r="S315">
            <v>25</v>
          </cell>
          <cell r="T315">
            <v>26</v>
          </cell>
          <cell r="U315">
            <v>27</v>
          </cell>
          <cell r="V315">
            <v>28</v>
          </cell>
          <cell r="W315">
            <v>29</v>
          </cell>
          <cell r="X315">
            <v>30</v>
          </cell>
          <cell r="Y315">
            <v>31.2</v>
          </cell>
          <cell r="Z315">
            <v>32.4</v>
          </cell>
          <cell r="AA315">
            <v>33.6</v>
          </cell>
          <cell r="AB315">
            <v>34.799999999999997</v>
          </cell>
          <cell r="AC315">
            <v>36</v>
          </cell>
          <cell r="AD315">
            <v>37.4</v>
          </cell>
          <cell r="AE315">
            <v>38.799999999999997</v>
          </cell>
          <cell r="AF315">
            <v>40.200000000000003</v>
          </cell>
          <cell r="AG315">
            <v>41.6</v>
          </cell>
          <cell r="AH315">
            <v>43</v>
          </cell>
        </row>
        <row r="316">
          <cell r="C316">
            <v>20020</v>
          </cell>
          <cell r="D316">
            <v>15</v>
          </cell>
          <cell r="E316">
            <v>15.4</v>
          </cell>
          <cell r="F316">
            <v>15.8</v>
          </cell>
          <cell r="G316">
            <v>16.2</v>
          </cell>
          <cell r="H316">
            <v>16.600000000000001</v>
          </cell>
          <cell r="I316">
            <v>17</v>
          </cell>
          <cell r="J316">
            <v>17.8</v>
          </cell>
          <cell r="K316">
            <v>18.600000000000001</v>
          </cell>
          <cell r="L316">
            <v>19.399999999999999</v>
          </cell>
          <cell r="M316">
            <v>20.2</v>
          </cell>
          <cell r="N316">
            <v>21</v>
          </cell>
          <cell r="O316">
            <v>21.8</v>
          </cell>
          <cell r="P316">
            <v>22.6</v>
          </cell>
          <cell r="Q316">
            <v>23.4</v>
          </cell>
          <cell r="R316">
            <v>24.2</v>
          </cell>
          <cell r="S316">
            <v>25</v>
          </cell>
          <cell r="T316">
            <v>26</v>
          </cell>
          <cell r="U316">
            <v>27</v>
          </cell>
          <cell r="V316">
            <v>28</v>
          </cell>
          <cell r="W316">
            <v>29</v>
          </cell>
          <cell r="X316">
            <v>30</v>
          </cell>
          <cell r="Y316">
            <v>31.4</v>
          </cell>
          <cell r="Z316">
            <v>32.799999999999997</v>
          </cell>
          <cell r="AA316">
            <v>34.200000000000003</v>
          </cell>
          <cell r="AB316">
            <v>35.6</v>
          </cell>
          <cell r="AC316">
            <v>37</v>
          </cell>
          <cell r="AD316">
            <v>38.4</v>
          </cell>
          <cell r="AE316">
            <v>39.799999999999997</v>
          </cell>
          <cell r="AF316">
            <v>41.2</v>
          </cell>
          <cell r="AG316">
            <v>42.6</v>
          </cell>
          <cell r="AH316">
            <v>44</v>
          </cell>
        </row>
        <row r="317">
          <cell r="C317">
            <v>20022</v>
          </cell>
          <cell r="D317">
            <v>15</v>
          </cell>
          <cell r="E317">
            <v>15.6</v>
          </cell>
          <cell r="F317">
            <v>16.2</v>
          </cell>
          <cell r="G317">
            <v>16.8</v>
          </cell>
          <cell r="H317">
            <v>17.399999999999999</v>
          </cell>
          <cell r="I317">
            <v>18</v>
          </cell>
          <cell r="J317">
            <v>18.600000000000001</v>
          </cell>
          <cell r="K317">
            <v>19.2</v>
          </cell>
          <cell r="L317">
            <v>19.8</v>
          </cell>
          <cell r="M317">
            <v>20.399999999999999</v>
          </cell>
          <cell r="N317">
            <v>21</v>
          </cell>
          <cell r="O317">
            <v>22</v>
          </cell>
          <cell r="P317">
            <v>23</v>
          </cell>
          <cell r="Q317">
            <v>24</v>
          </cell>
          <cell r="R317">
            <v>25</v>
          </cell>
          <cell r="S317">
            <v>26</v>
          </cell>
          <cell r="T317">
            <v>27</v>
          </cell>
          <cell r="U317">
            <v>28</v>
          </cell>
          <cell r="V317">
            <v>29</v>
          </cell>
          <cell r="W317">
            <v>30</v>
          </cell>
          <cell r="X317">
            <v>31</v>
          </cell>
          <cell r="Y317">
            <v>32.4</v>
          </cell>
          <cell r="Z317">
            <v>33.799999999999997</v>
          </cell>
          <cell r="AA317">
            <v>35.200000000000003</v>
          </cell>
          <cell r="AB317">
            <v>36.6</v>
          </cell>
          <cell r="AC317">
            <v>38</v>
          </cell>
          <cell r="AD317">
            <v>39.4</v>
          </cell>
          <cell r="AE317">
            <v>40.799999999999997</v>
          </cell>
          <cell r="AF317">
            <v>42.2</v>
          </cell>
          <cell r="AG317">
            <v>43.6</v>
          </cell>
          <cell r="AH317">
            <v>45</v>
          </cell>
        </row>
        <row r="318">
          <cell r="C318">
            <v>20024</v>
          </cell>
          <cell r="D318">
            <v>15</v>
          </cell>
          <cell r="E318">
            <v>15.6</v>
          </cell>
          <cell r="F318">
            <v>16.2</v>
          </cell>
          <cell r="G318">
            <v>16.8</v>
          </cell>
          <cell r="H318">
            <v>17.399999999999999</v>
          </cell>
          <cell r="I318">
            <v>18</v>
          </cell>
          <cell r="J318">
            <v>18.8</v>
          </cell>
          <cell r="K318">
            <v>19.600000000000001</v>
          </cell>
          <cell r="L318">
            <v>20.399999999999999</v>
          </cell>
          <cell r="M318">
            <v>21.2</v>
          </cell>
          <cell r="N318">
            <v>22</v>
          </cell>
          <cell r="O318">
            <v>22.8</v>
          </cell>
          <cell r="P318">
            <v>23.6</v>
          </cell>
          <cell r="Q318">
            <v>24.4</v>
          </cell>
          <cell r="R318">
            <v>25.2</v>
          </cell>
          <cell r="S318">
            <v>26</v>
          </cell>
          <cell r="T318">
            <v>27.2</v>
          </cell>
          <cell r="U318">
            <v>28.4</v>
          </cell>
          <cell r="V318">
            <v>29.6</v>
          </cell>
          <cell r="W318">
            <v>30.8</v>
          </cell>
          <cell r="X318">
            <v>32</v>
          </cell>
          <cell r="Y318">
            <v>33.200000000000003</v>
          </cell>
          <cell r="Z318">
            <v>34.4</v>
          </cell>
          <cell r="AA318">
            <v>35.6</v>
          </cell>
          <cell r="AB318">
            <v>36.799999999999997</v>
          </cell>
          <cell r="AC318">
            <v>38</v>
          </cell>
          <cell r="AD318">
            <v>39.6</v>
          </cell>
          <cell r="AE318">
            <v>41.2</v>
          </cell>
          <cell r="AF318">
            <v>42.8</v>
          </cell>
          <cell r="AG318">
            <v>44.4</v>
          </cell>
          <cell r="AH318">
            <v>46</v>
          </cell>
        </row>
        <row r="319">
          <cell r="C319">
            <v>20026</v>
          </cell>
          <cell r="D319">
            <v>15</v>
          </cell>
          <cell r="E319">
            <v>15.6</v>
          </cell>
          <cell r="F319">
            <v>16.2</v>
          </cell>
          <cell r="G319">
            <v>16.8</v>
          </cell>
          <cell r="H319">
            <v>17.399999999999999</v>
          </cell>
          <cell r="I319">
            <v>18</v>
          </cell>
          <cell r="J319">
            <v>18.8</v>
          </cell>
          <cell r="K319">
            <v>19.600000000000001</v>
          </cell>
          <cell r="L319">
            <v>20.399999999999999</v>
          </cell>
          <cell r="M319">
            <v>21.2</v>
          </cell>
          <cell r="N319">
            <v>22</v>
          </cell>
          <cell r="O319">
            <v>23</v>
          </cell>
          <cell r="P319">
            <v>24</v>
          </cell>
          <cell r="Q319">
            <v>25</v>
          </cell>
          <cell r="R319">
            <v>26</v>
          </cell>
          <cell r="S319">
            <v>27</v>
          </cell>
          <cell r="T319">
            <v>28</v>
          </cell>
          <cell r="U319">
            <v>29</v>
          </cell>
          <cell r="V319">
            <v>30</v>
          </cell>
          <cell r="W319">
            <v>31</v>
          </cell>
          <cell r="X319">
            <v>32</v>
          </cell>
          <cell r="Y319">
            <v>33.4</v>
          </cell>
          <cell r="Z319">
            <v>34.799999999999997</v>
          </cell>
          <cell r="AA319">
            <v>36.200000000000003</v>
          </cell>
          <cell r="AB319">
            <v>37.6</v>
          </cell>
          <cell r="AC319">
            <v>39</v>
          </cell>
          <cell r="AD319">
            <v>40.6</v>
          </cell>
          <cell r="AE319">
            <v>42.2</v>
          </cell>
          <cell r="AF319">
            <v>43.8</v>
          </cell>
          <cell r="AG319">
            <v>45.4</v>
          </cell>
          <cell r="AH319">
            <v>47</v>
          </cell>
        </row>
        <row r="320">
          <cell r="C320">
            <v>20028</v>
          </cell>
          <cell r="D320">
            <v>16</v>
          </cell>
          <cell r="E320">
            <v>16.600000000000001</v>
          </cell>
          <cell r="F320">
            <v>17.2</v>
          </cell>
          <cell r="G320">
            <v>17.8</v>
          </cell>
          <cell r="H320">
            <v>18.399999999999999</v>
          </cell>
          <cell r="I320">
            <v>19</v>
          </cell>
          <cell r="J320">
            <v>19.600000000000001</v>
          </cell>
          <cell r="K320">
            <v>20.2</v>
          </cell>
          <cell r="L320">
            <v>20.8</v>
          </cell>
          <cell r="M320">
            <v>21.4</v>
          </cell>
          <cell r="N320">
            <v>22</v>
          </cell>
          <cell r="O320">
            <v>23</v>
          </cell>
          <cell r="P320">
            <v>24</v>
          </cell>
          <cell r="Q320">
            <v>25</v>
          </cell>
          <cell r="R320">
            <v>26</v>
          </cell>
          <cell r="S320">
            <v>27</v>
          </cell>
          <cell r="T320">
            <v>28.2</v>
          </cell>
          <cell r="U320">
            <v>29.4</v>
          </cell>
          <cell r="V320">
            <v>30.6</v>
          </cell>
          <cell r="W320">
            <v>31.8</v>
          </cell>
          <cell r="X320">
            <v>33</v>
          </cell>
          <cell r="Y320">
            <v>34.4</v>
          </cell>
          <cell r="Z320">
            <v>35.799999999999997</v>
          </cell>
          <cell r="AA320">
            <v>37.200000000000003</v>
          </cell>
          <cell r="AB320">
            <v>38.6</v>
          </cell>
          <cell r="AC320">
            <v>40</v>
          </cell>
          <cell r="AD320">
            <v>41.6</v>
          </cell>
          <cell r="AE320">
            <v>43.2</v>
          </cell>
          <cell r="AF320">
            <v>44.8</v>
          </cell>
          <cell r="AG320">
            <v>46.4</v>
          </cell>
          <cell r="AH320">
            <v>48</v>
          </cell>
        </row>
        <row r="321">
          <cell r="C321">
            <v>20030</v>
          </cell>
          <cell r="D321">
            <v>16</v>
          </cell>
          <cell r="E321">
            <v>16.600000000000001</v>
          </cell>
          <cell r="F321">
            <v>17.2</v>
          </cell>
          <cell r="G321">
            <v>17.8</v>
          </cell>
          <cell r="H321">
            <v>18.399999999999999</v>
          </cell>
          <cell r="I321">
            <v>19</v>
          </cell>
          <cell r="J321">
            <v>19.8</v>
          </cell>
          <cell r="K321">
            <v>20.6</v>
          </cell>
          <cell r="L321">
            <v>21.4</v>
          </cell>
          <cell r="M321">
            <v>22.2</v>
          </cell>
          <cell r="N321">
            <v>23</v>
          </cell>
          <cell r="O321">
            <v>24</v>
          </cell>
          <cell r="P321">
            <v>25</v>
          </cell>
          <cell r="Q321">
            <v>26</v>
          </cell>
          <cell r="R321">
            <v>27</v>
          </cell>
          <cell r="S321">
            <v>28</v>
          </cell>
          <cell r="T321">
            <v>29.2</v>
          </cell>
          <cell r="U321">
            <v>30.4</v>
          </cell>
          <cell r="V321">
            <v>31.6</v>
          </cell>
          <cell r="W321">
            <v>32.799999999999997</v>
          </cell>
          <cell r="X321">
            <v>34</v>
          </cell>
          <cell r="Y321">
            <v>35.4</v>
          </cell>
          <cell r="Z321">
            <v>36.799999999999997</v>
          </cell>
          <cell r="AA321">
            <v>38.200000000000003</v>
          </cell>
          <cell r="AB321">
            <v>39.6</v>
          </cell>
          <cell r="AC321">
            <v>41</v>
          </cell>
          <cell r="AD321">
            <v>42.6</v>
          </cell>
          <cell r="AE321">
            <v>44.2</v>
          </cell>
          <cell r="AF321">
            <v>45.8</v>
          </cell>
          <cell r="AG321">
            <v>47.4</v>
          </cell>
          <cell r="AH321">
            <v>49</v>
          </cell>
        </row>
        <row r="322">
          <cell r="C322">
            <v>21000</v>
          </cell>
          <cell r="D322">
            <v>11.2</v>
          </cell>
          <cell r="E322">
            <v>11.76</v>
          </cell>
          <cell r="F322">
            <v>12.32</v>
          </cell>
          <cell r="G322">
            <v>12.88</v>
          </cell>
          <cell r="H322">
            <v>13.44</v>
          </cell>
          <cell r="I322">
            <v>14</v>
          </cell>
          <cell r="J322">
            <v>14.4</v>
          </cell>
          <cell r="K322">
            <v>14.8</v>
          </cell>
          <cell r="L322">
            <v>15.2</v>
          </cell>
          <cell r="M322">
            <v>15.6</v>
          </cell>
          <cell r="N322">
            <v>16</v>
          </cell>
          <cell r="O322">
            <v>16.72</v>
          </cell>
          <cell r="P322">
            <v>17.440000000000001</v>
          </cell>
          <cell r="Q322">
            <v>18.16</v>
          </cell>
          <cell r="R322">
            <v>18.88</v>
          </cell>
          <cell r="S322">
            <v>19.600000000000001</v>
          </cell>
          <cell r="T322">
            <v>20.36</v>
          </cell>
          <cell r="U322">
            <v>21.12</v>
          </cell>
          <cell r="V322">
            <v>21.88</v>
          </cell>
          <cell r="W322">
            <v>22.64</v>
          </cell>
          <cell r="X322">
            <v>23.4</v>
          </cell>
          <cell r="Y322">
            <v>24.32</v>
          </cell>
          <cell r="Z322">
            <v>25.24</v>
          </cell>
          <cell r="AA322">
            <v>26.16</v>
          </cell>
          <cell r="AB322">
            <v>27.08</v>
          </cell>
          <cell r="AC322">
            <v>28</v>
          </cell>
          <cell r="AD322">
            <v>28.92</v>
          </cell>
          <cell r="AE322">
            <v>29.84</v>
          </cell>
          <cell r="AF322">
            <v>30.76</v>
          </cell>
          <cell r="AG322">
            <v>31.68</v>
          </cell>
          <cell r="AH322">
            <v>32.6</v>
          </cell>
        </row>
        <row r="323">
          <cell r="C323">
            <v>21004</v>
          </cell>
          <cell r="D323">
            <v>11.2</v>
          </cell>
          <cell r="E323">
            <v>11.76</v>
          </cell>
          <cell r="F323">
            <v>12.32</v>
          </cell>
          <cell r="G323">
            <v>12.88</v>
          </cell>
          <cell r="H323">
            <v>13.44</v>
          </cell>
          <cell r="I323">
            <v>14</v>
          </cell>
          <cell r="J323">
            <v>14.4</v>
          </cell>
          <cell r="K323">
            <v>14.8</v>
          </cell>
          <cell r="L323">
            <v>15.2</v>
          </cell>
          <cell r="M323">
            <v>15.6</v>
          </cell>
          <cell r="N323">
            <v>16</v>
          </cell>
          <cell r="O323">
            <v>16.72</v>
          </cell>
          <cell r="P323">
            <v>17.440000000000001</v>
          </cell>
          <cell r="Q323">
            <v>18.16</v>
          </cell>
          <cell r="R323">
            <v>18.88</v>
          </cell>
          <cell r="S323">
            <v>19.600000000000001</v>
          </cell>
          <cell r="T323">
            <v>20.36</v>
          </cell>
          <cell r="U323">
            <v>21.12</v>
          </cell>
          <cell r="V323">
            <v>21.88</v>
          </cell>
          <cell r="W323">
            <v>22.64</v>
          </cell>
          <cell r="X323">
            <v>23.4</v>
          </cell>
          <cell r="Y323">
            <v>24.32</v>
          </cell>
          <cell r="Z323">
            <v>25.24</v>
          </cell>
          <cell r="AA323">
            <v>26.16</v>
          </cell>
          <cell r="AB323">
            <v>27.08</v>
          </cell>
          <cell r="AC323">
            <v>28</v>
          </cell>
          <cell r="AD323">
            <v>28.92</v>
          </cell>
          <cell r="AE323">
            <v>29.84</v>
          </cell>
          <cell r="AF323">
            <v>30.76</v>
          </cell>
          <cell r="AG323">
            <v>31.68</v>
          </cell>
          <cell r="AH323">
            <v>32.6</v>
          </cell>
        </row>
        <row r="324">
          <cell r="C324">
            <v>21006</v>
          </cell>
          <cell r="D324">
            <v>12</v>
          </cell>
          <cell r="E324">
            <v>12.4</v>
          </cell>
          <cell r="F324">
            <v>12.8</v>
          </cell>
          <cell r="G324">
            <v>13.2</v>
          </cell>
          <cell r="H324">
            <v>13.6</v>
          </cell>
          <cell r="I324">
            <v>14</v>
          </cell>
          <cell r="J324">
            <v>14.56</v>
          </cell>
          <cell r="K324">
            <v>15.12</v>
          </cell>
          <cell r="L324">
            <v>15.68</v>
          </cell>
          <cell r="M324">
            <v>16.239999999999998</v>
          </cell>
          <cell r="N324">
            <v>16.8</v>
          </cell>
          <cell r="O324">
            <v>17.36</v>
          </cell>
          <cell r="P324">
            <v>17.920000000000002</v>
          </cell>
          <cell r="Q324">
            <v>18.48</v>
          </cell>
          <cell r="R324">
            <v>19.04</v>
          </cell>
          <cell r="S324">
            <v>19.600000000000001</v>
          </cell>
          <cell r="T324">
            <v>20.52</v>
          </cell>
          <cell r="U324">
            <v>21.44</v>
          </cell>
          <cell r="V324">
            <v>22.36</v>
          </cell>
          <cell r="W324">
            <v>23.28</v>
          </cell>
          <cell r="X324">
            <v>24.2</v>
          </cell>
          <cell r="Y324">
            <v>25.12</v>
          </cell>
          <cell r="Z324">
            <v>26.04</v>
          </cell>
          <cell r="AA324">
            <v>26.96</v>
          </cell>
          <cell r="AB324">
            <v>27.88</v>
          </cell>
          <cell r="AC324">
            <v>28.8</v>
          </cell>
          <cell r="AD324">
            <v>29.76</v>
          </cell>
          <cell r="AE324">
            <v>30.72</v>
          </cell>
          <cell r="AF324">
            <v>31.68</v>
          </cell>
          <cell r="AG324">
            <v>32.64</v>
          </cell>
          <cell r="AH324">
            <v>33.6</v>
          </cell>
        </row>
        <row r="325">
          <cell r="C325">
            <v>21008</v>
          </cell>
          <cell r="D325">
            <v>12.2</v>
          </cell>
          <cell r="E325">
            <v>12.56</v>
          </cell>
          <cell r="F325">
            <v>12.92</v>
          </cell>
          <cell r="G325">
            <v>13.28</v>
          </cell>
          <cell r="H325">
            <v>13.64</v>
          </cell>
          <cell r="I325">
            <v>14</v>
          </cell>
          <cell r="J325">
            <v>14.56</v>
          </cell>
          <cell r="K325">
            <v>15.12</v>
          </cell>
          <cell r="L325">
            <v>15.68</v>
          </cell>
          <cell r="M325">
            <v>16.239999999999998</v>
          </cell>
          <cell r="N325">
            <v>16.8</v>
          </cell>
          <cell r="O325">
            <v>17.559999999999999</v>
          </cell>
          <cell r="P325">
            <v>18.32</v>
          </cell>
          <cell r="Q325">
            <v>19.079999999999998</v>
          </cell>
          <cell r="R325">
            <v>19.84</v>
          </cell>
          <cell r="S325">
            <v>20.6</v>
          </cell>
          <cell r="T325">
            <v>21.36</v>
          </cell>
          <cell r="U325">
            <v>22.12</v>
          </cell>
          <cell r="V325">
            <v>22.88</v>
          </cell>
          <cell r="W325">
            <v>23.64</v>
          </cell>
          <cell r="X325">
            <v>24.4</v>
          </cell>
          <cell r="Y325">
            <v>25.48</v>
          </cell>
          <cell r="Z325">
            <v>26.56</v>
          </cell>
          <cell r="AA325">
            <v>27.64</v>
          </cell>
          <cell r="AB325">
            <v>28.72</v>
          </cell>
          <cell r="AC325">
            <v>29.8</v>
          </cell>
          <cell r="AD325">
            <v>30.92</v>
          </cell>
          <cell r="AE325">
            <v>32.04</v>
          </cell>
          <cell r="AF325">
            <v>33.159999999999997</v>
          </cell>
          <cell r="AG325">
            <v>34.28</v>
          </cell>
          <cell r="AH325">
            <v>35.4</v>
          </cell>
        </row>
        <row r="326">
          <cell r="C326">
            <v>21010</v>
          </cell>
          <cell r="D326">
            <v>12.2</v>
          </cell>
          <cell r="E326">
            <v>12.72</v>
          </cell>
          <cell r="F326">
            <v>13.24</v>
          </cell>
          <cell r="G326">
            <v>13.76</v>
          </cell>
          <cell r="H326">
            <v>14.28</v>
          </cell>
          <cell r="I326">
            <v>14.8</v>
          </cell>
          <cell r="J326">
            <v>15.36</v>
          </cell>
          <cell r="K326">
            <v>15.92</v>
          </cell>
          <cell r="L326">
            <v>16.48</v>
          </cell>
          <cell r="M326">
            <v>17.04</v>
          </cell>
          <cell r="N326">
            <v>17.600000000000001</v>
          </cell>
          <cell r="O326">
            <v>18.2</v>
          </cell>
          <cell r="P326">
            <v>18.8</v>
          </cell>
          <cell r="Q326">
            <v>19.399999999999999</v>
          </cell>
          <cell r="R326">
            <v>20</v>
          </cell>
          <cell r="S326">
            <v>20.6</v>
          </cell>
          <cell r="T326">
            <v>21.52</v>
          </cell>
          <cell r="U326">
            <v>22.44</v>
          </cell>
          <cell r="V326">
            <v>23.36</v>
          </cell>
          <cell r="W326">
            <v>24.28</v>
          </cell>
          <cell r="X326">
            <v>25.2</v>
          </cell>
          <cell r="Y326">
            <v>26.32</v>
          </cell>
          <cell r="Z326">
            <v>27.44</v>
          </cell>
          <cell r="AA326">
            <v>28.56</v>
          </cell>
          <cell r="AB326">
            <v>29.68</v>
          </cell>
          <cell r="AC326">
            <v>30.8</v>
          </cell>
          <cell r="AD326">
            <v>31.92</v>
          </cell>
          <cell r="AE326">
            <v>33.04</v>
          </cell>
          <cell r="AF326">
            <v>34.159999999999997</v>
          </cell>
          <cell r="AG326">
            <v>35.28</v>
          </cell>
          <cell r="AH326">
            <v>36.4</v>
          </cell>
        </row>
        <row r="327">
          <cell r="C327">
            <v>21012</v>
          </cell>
          <cell r="D327">
            <v>12.2</v>
          </cell>
          <cell r="E327">
            <v>12.76</v>
          </cell>
          <cell r="F327">
            <v>13.32</v>
          </cell>
          <cell r="G327">
            <v>13.88</v>
          </cell>
          <cell r="H327">
            <v>14.44</v>
          </cell>
          <cell r="I327">
            <v>15</v>
          </cell>
          <cell r="J327">
            <v>15.56</v>
          </cell>
          <cell r="K327">
            <v>16.12</v>
          </cell>
          <cell r="L327">
            <v>16.68</v>
          </cell>
          <cell r="M327">
            <v>17.239999999999998</v>
          </cell>
          <cell r="N327">
            <v>17.8</v>
          </cell>
          <cell r="O327">
            <v>18.52</v>
          </cell>
          <cell r="P327">
            <v>19.239999999999998</v>
          </cell>
          <cell r="Q327">
            <v>19.96</v>
          </cell>
          <cell r="R327">
            <v>20.68</v>
          </cell>
          <cell r="S327">
            <v>21.4</v>
          </cell>
          <cell r="T327">
            <v>22.32</v>
          </cell>
          <cell r="U327">
            <v>23.24</v>
          </cell>
          <cell r="V327">
            <v>24.16</v>
          </cell>
          <cell r="W327">
            <v>25.08</v>
          </cell>
          <cell r="X327">
            <v>26</v>
          </cell>
          <cell r="Y327">
            <v>26.96</v>
          </cell>
          <cell r="Z327">
            <v>27.92</v>
          </cell>
          <cell r="AA327">
            <v>28.88</v>
          </cell>
          <cell r="AB327">
            <v>29.84</v>
          </cell>
          <cell r="AC327">
            <v>30.8</v>
          </cell>
          <cell r="AD327">
            <v>32.119999999999997</v>
          </cell>
          <cell r="AE327">
            <v>33.44</v>
          </cell>
          <cell r="AF327">
            <v>34.76</v>
          </cell>
          <cell r="AG327">
            <v>36.08</v>
          </cell>
          <cell r="AH327">
            <v>37.4</v>
          </cell>
        </row>
        <row r="328">
          <cell r="C328">
            <v>21014</v>
          </cell>
          <cell r="D328">
            <v>13</v>
          </cell>
          <cell r="E328">
            <v>13.4</v>
          </cell>
          <cell r="F328">
            <v>13.8</v>
          </cell>
          <cell r="G328">
            <v>14.2</v>
          </cell>
          <cell r="H328">
            <v>14.6</v>
          </cell>
          <cell r="I328">
            <v>15</v>
          </cell>
          <cell r="J328">
            <v>15.56</v>
          </cell>
          <cell r="K328">
            <v>16.12</v>
          </cell>
          <cell r="L328">
            <v>16.68</v>
          </cell>
          <cell r="M328">
            <v>17.239999999999998</v>
          </cell>
          <cell r="N328">
            <v>17.8</v>
          </cell>
          <cell r="O328">
            <v>18.559999999999999</v>
          </cell>
          <cell r="P328">
            <v>19.32</v>
          </cell>
          <cell r="Q328">
            <v>20.079999999999998</v>
          </cell>
          <cell r="R328">
            <v>20.84</v>
          </cell>
          <cell r="S328">
            <v>21.6</v>
          </cell>
          <cell r="T328">
            <v>22.52</v>
          </cell>
          <cell r="U328">
            <v>23.44</v>
          </cell>
          <cell r="V328">
            <v>24.36</v>
          </cell>
          <cell r="W328">
            <v>25.28</v>
          </cell>
          <cell r="X328">
            <v>26.2</v>
          </cell>
          <cell r="Y328">
            <v>27.32</v>
          </cell>
          <cell r="Z328">
            <v>28.44</v>
          </cell>
          <cell r="AA328">
            <v>29.56</v>
          </cell>
          <cell r="AB328">
            <v>30.68</v>
          </cell>
          <cell r="AC328">
            <v>31.8</v>
          </cell>
          <cell r="AD328">
            <v>33.08</v>
          </cell>
          <cell r="AE328">
            <v>34.36</v>
          </cell>
          <cell r="AF328">
            <v>35.64</v>
          </cell>
          <cell r="AG328">
            <v>36.92</v>
          </cell>
          <cell r="AH328">
            <v>38.200000000000003</v>
          </cell>
        </row>
        <row r="329">
          <cell r="C329">
            <v>21016</v>
          </cell>
          <cell r="D329">
            <v>13</v>
          </cell>
          <cell r="E329">
            <v>13.56</v>
          </cell>
          <cell r="F329">
            <v>14.12</v>
          </cell>
          <cell r="G329">
            <v>14.68</v>
          </cell>
          <cell r="H329">
            <v>15.24</v>
          </cell>
          <cell r="I329">
            <v>15.8</v>
          </cell>
          <cell r="J329">
            <v>16.36</v>
          </cell>
          <cell r="K329">
            <v>16.920000000000002</v>
          </cell>
          <cell r="L329">
            <v>17.48</v>
          </cell>
          <cell r="M329">
            <v>18.04</v>
          </cell>
          <cell r="N329">
            <v>18.600000000000001</v>
          </cell>
          <cell r="O329">
            <v>19.36</v>
          </cell>
          <cell r="P329">
            <v>20.12</v>
          </cell>
          <cell r="Q329">
            <v>20.88</v>
          </cell>
          <cell r="R329">
            <v>21.64</v>
          </cell>
          <cell r="S329">
            <v>22.4</v>
          </cell>
          <cell r="T329">
            <v>23.32</v>
          </cell>
          <cell r="U329">
            <v>24.24</v>
          </cell>
          <cell r="V329">
            <v>25.16</v>
          </cell>
          <cell r="W329">
            <v>26.08</v>
          </cell>
          <cell r="X329">
            <v>27</v>
          </cell>
          <cell r="Y329">
            <v>28.12</v>
          </cell>
          <cell r="Z329">
            <v>29.24</v>
          </cell>
          <cell r="AA329">
            <v>30.36</v>
          </cell>
          <cell r="AB329">
            <v>31.48</v>
          </cell>
          <cell r="AC329">
            <v>32.6</v>
          </cell>
          <cell r="AD329">
            <v>33.92</v>
          </cell>
          <cell r="AE329">
            <v>35.24</v>
          </cell>
          <cell r="AF329">
            <v>36.56</v>
          </cell>
          <cell r="AG329">
            <v>37.880000000000003</v>
          </cell>
          <cell r="AH329">
            <v>39.200000000000003</v>
          </cell>
        </row>
        <row r="330">
          <cell r="C330">
            <v>21018</v>
          </cell>
          <cell r="D330">
            <v>13.2</v>
          </cell>
          <cell r="E330">
            <v>13.72</v>
          </cell>
          <cell r="F330">
            <v>14.24</v>
          </cell>
          <cell r="G330">
            <v>14.76</v>
          </cell>
          <cell r="H330">
            <v>15.28</v>
          </cell>
          <cell r="I330">
            <v>15.8</v>
          </cell>
          <cell r="J330">
            <v>16.399999999999999</v>
          </cell>
          <cell r="K330">
            <v>17</v>
          </cell>
          <cell r="L330">
            <v>17.600000000000001</v>
          </cell>
          <cell r="M330">
            <v>18.2</v>
          </cell>
          <cell r="N330">
            <v>18.8</v>
          </cell>
          <cell r="O330">
            <v>19.68</v>
          </cell>
          <cell r="P330">
            <v>20.56</v>
          </cell>
          <cell r="Q330">
            <v>21.44</v>
          </cell>
          <cell r="R330">
            <v>22.32</v>
          </cell>
          <cell r="S330">
            <v>23.2</v>
          </cell>
          <cell r="T330">
            <v>24.16</v>
          </cell>
          <cell r="U330">
            <v>25.12</v>
          </cell>
          <cell r="V330">
            <v>26.08</v>
          </cell>
          <cell r="W330">
            <v>27.04</v>
          </cell>
          <cell r="X330">
            <v>28</v>
          </cell>
          <cell r="Y330">
            <v>29.12</v>
          </cell>
          <cell r="Z330">
            <v>30.24</v>
          </cell>
          <cell r="AA330">
            <v>31.36</v>
          </cell>
          <cell r="AB330">
            <v>32.479999999999997</v>
          </cell>
          <cell r="AC330">
            <v>33.6</v>
          </cell>
          <cell r="AD330">
            <v>34.92</v>
          </cell>
          <cell r="AE330">
            <v>36.24</v>
          </cell>
          <cell r="AF330">
            <v>37.56</v>
          </cell>
          <cell r="AG330">
            <v>38.880000000000003</v>
          </cell>
          <cell r="AH330">
            <v>40.200000000000003</v>
          </cell>
        </row>
        <row r="331">
          <cell r="C331">
            <v>21020</v>
          </cell>
          <cell r="D331">
            <v>14</v>
          </cell>
          <cell r="E331">
            <v>14.4</v>
          </cell>
          <cell r="F331">
            <v>14.8</v>
          </cell>
          <cell r="G331">
            <v>15.2</v>
          </cell>
          <cell r="H331">
            <v>15.6</v>
          </cell>
          <cell r="I331">
            <v>16</v>
          </cell>
          <cell r="J331">
            <v>16.72</v>
          </cell>
          <cell r="K331">
            <v>17.440000000000001</v>
          </cell>
          <cell r="L331">
            <v>18.16</v>
          </cell>
          <cell r="M331">
            <v>18.88</v>
          </cell>
          <cell r="N331">
            <v>19.600000000000001</v>
          </cell>
          <cell r="O331">
            <v>20.36</v>
          </cell>
          <cell r="P331">
            <v>21.12</v>
          </cell>
          <cell r="Q331">
            <v>21.88</v>
          </cell>
          <cell r="R331">
            <v>22.64</v>
          </cell>
          <cell r="S331">
            <v>23.4</v>
          </cell>
          <cell r="T331">
            <v>24.32</v>
          </cell>
          <cell r="U331">
            <v>25.24</v>
          </cell>
          <cell r="V331">
            <v>26.16</v>
          </cell>
          <cell r="W331">
            <v>27.08</v>
          </cell>
          <cell r="X331">
            <v>28</v>
          </cell>
          <cell r="Y331">
            <v>29.32</v>
          </cell>
          <cell r="Z331">
            <v>30.64</v>
          </cell>
          <cell r="AA331">
            <v>31.96</v>
          </cell>
          <cell r="AB331">
            <v>33.28</v>
          </cell>
          <cell r="AC331">
            <v>34.6</v>
          </cell>
          <cell r="AD331">
            <v>35.880000000000003</v>
          </cell>
          <cell r="AE331">
            <v>37.159999999999997</v>
          </cell>
          <cell r="AF331">
            <v>38.44</v>
          </cell>
          <cell r="AG331">
            <v>39.72</v>
          </cell>
          <cell r="AH331">
            <v>41</v>
          </cell>
        </row>
        <row r="332">
          <cell r="C332">
            <v>21022</v>
          </cell>
          <cell r="D332">
            <v>14</v>
          </cell>
          <cell r="E332">
            <v>14.56</v>
          </cell>
          <cell r="F332">
            <v>15.12</v>
          </cell>
          <cell r="G332">
            <v>15.68</v>
          </cell>
          <cell r="H332">
            <v>16.239999999999998</v>
          </cell>
          <cell r="I332">
            <v>16.8</v>
          </cell>
          <cell r="J332">
            <v>17.36</v>
          </cell>
          <cell r="K332">
            <v>17.920000000000002</v>
          </cell>
          <cell r="L332">
            <v>18.48</v>
          </cell>
          <cell r="M332">
            <v>19.04</v>
          </cell>
          <cell r="N332">
            <v>19.600000000000001</v>
          </cell>
          <cell r="O332">
            <v>20.52</v>
          </cell>
          <cell r="P332">
            <v>21.44</v>
          </cell>
          <cell r="Q332">
            <v>22.36</v>
          </cell>
          <cell r="R332">
            <v>23.28</v>
          </cell>
          <cell r="S332">
            <v>24.2</v>
          </cell>
          <cell r="T332">
            <v>25.16</v>
          </cell>
          <cell r="U332">
            <v>26.12</v>
          </cell>
          <cell r="V332">
            <v>27.08</v>
          </cell>
          <cell r="W332">
            <v>28.04</v>
          </cell>
          <cell r="X332">
            <v>29</v>
          </cell>
          <cell r="Y332">
            <v>30.28</v>
          </cell>
          <cell r="Z332">
            <v>31.56</v>
          </cell>
          <cell r="AA332">
            <v>32.840000000000003</v>
          </cell>
          <cell r="AB332">
            <v>34.119999999999997</v>
          </cell>
          <cell r="AC332">
            <v>35.4</v>
          </cell>
          <cell r="AD332">
            <v>36.72</v>
          </cell>
          <cell r="AE332">
            <v>38.04</v>
          </cell>
          <cell r="AF332">
            <v>39.36</v>
          </cell>
          <cell r="AG332">
            <v>40.68</v>
          </cell>
          <cell r="AH332">
            <v>42</v>
          </cell>
        </row>
        <row r="333">
          <cell r="C333">
            <v>21024</v>
          </cell>
          <cell r="D333">
            <v>14</v>
          </cell>
          <cell r="E333">
            <v>14.56</v>
          </cell>
          <cell r="F333">
            <v>15.12</v>
          </cell>
          <cell r="G333">
            <v>15.68</v>
          </cell>
          <cell r="H333">
            <v>16.239999999999998</v>
          </cell>
          <cell r="I333">
            <v>16.8</v>
          </cell>
          <cell r="J333">
            <v>17.52</v>
          </cell>
          <cell r="K333">
            <v>18.239999999999998</v>
          </cell>
          <cell r="L333">
            <v>18.96</v>
          </cell>
          <cell r="M333">
            <v>19.68</v>
          </cell>
          <cell r="N333">
            <v>20.399999999999999</v>
          </cell>
          <cell r="O333">
            <v>21.16</v>
          </cell>
          <cell r="P333">
            <v>21.92</v>
          </cell>
          <cell r="Q333">
            <v>22.68</v>
          </cell>
          <cell r="R333">
            <v>23.44</v>
          </cell>
          <cell r="S333">
            <v>24.2</v>
          </cell>
          <cell r="T333">
            <v>25.32</v>
          </cell>
          <cell r="U333">
            <v>26.44</v>
          </cell>
          <cell r="V333">
            <v>27.56</v>
          </cell>
          <cell r="W333">
            <v>28.68</v>
          </cell>
          <cell r="X333">
            <v>29.8</v>
          </cell>
          <cell r="Y333">
            <v>30.96</v>
          </cell>
          <cell r="Z333">
            <v>32.119999999999997</v>
          </cell>
          <cell r="AA333">
            <v>33.28</v>
          </cell>
          <cell r="AB333">
            <v>34.44</v>
          </cell>
          <cell r="AC333">
            <v>35.6</v>
          </cell>
          <cell r="AD333">
            <v>37.08</v>
          </cell>
          <cell r="AE333">
            <v>38.56</v>
          </cell>
          <cell r="AF333">
            <v>40.04</v>
          </cell>
          <cell r="AG333">
            <v>41.52</v>
          </cell>
          <cell r="AH333">
            <v>43</v>
          </cell>
        </row>
        <row r="334">
          <cell r="C334">
            <v>21026</v>
          </cell>
          <cell r="D334">
            <v>14</v>
          </cell>
          <cell r="E334">
            <v>14.56</v>
          </cell>
          <cell r="F334">
            <v>15.12</v>
          </cell>
          <cell r="G334">
            <v>15.68</v>
          </cell>
          <cell r="H334">
            <v>16.239999999999998</v>
          </cell>
          <cell r="I334">
            <v>16.8</v>
          </cell>
          <cell r="J334">
            <v>17.559999999999999</v>
          </cell>
          <cell r="K334">
            <v>18.32</v>
          </cell>
          <cell r="L334">
            <v>19.079999999999998</v>
          </cell>
          <cell r="M334">
            <v>19.84</v>
          </cell>
          <cell r="N334">
            <v>20.6</v>
          </cell>
          <cell r="O334">
            <v>21.52</v>
          </cell>
          <cell r="P334">
            <v>22.44</v>
          </cell>
          <cell r="Q334">
            <v>23.36</v>
          </cell>
          <cell r="R334">
            <v>24.28</v>
          </cell>
          <cell r="S334">
            <v>25.2</v>
          </cell>
          <cell r="T334">
            <v>26.16</v>
          </cell>
          <cell r="U334">
            <v>27.12</v>
          </cell>
          <cell r="V334">
            <v>28.08</v>
          </cell>
          <cell r="W334">
            <v>29.04</v>
          </cell>
          <cell r="X334">
            <v>30</v>
          </cell>
          <cell r="Y334">
            <v>31.28</v>
          </cell>
          <cell r="Z334">
            <v>32.56</v>
          </cell>
          <cell r="AA334">
            <v>33.840000000000003</v>
          </cell>
          <cell r="AB334">
            <v>35.119999999999997</v>
          </cell>
          <cell r="AC334">
            <v>36.4</v>
          </cell>
          <cell r="AD334">
            <v>37.880000000000003</v>
          </cell>
          <cell r="AE334">
            <v>39.36</v>
          </cell>
          <cell r="AF334">
            <v>40.840000000000003</v>
          </cell>
          <cell r="AG334">
            <v>42.32</v>
          </cell>
          <cell r="AH334">
            <v>43.8</v>
          </cell>
        </row>
        <row r="335">
          <cell r="C335">
            <v>21028</v>
          </cell>
          <cell r="D335">
            <v>14.8</v>
          </cell>
          <cell r="E335">
            <v>15.36</v>
          </cell>
          <cell r="F335">
            <v>15.92</v>
          </cell>
          <cell r="G335">
            <v>16.48</v>
          </cell>
          <cell r="H335">
            <v>17.04</v>
          </cell>
          <cell r="I335">
            <v>17.600000000000001</v>
          </cell>
          <cell r="J335">
            <v>18.2</v>
          </cell>
          <cell r="K335">
            <v>18.8</v>
          </cell>
          <cell r="L335">
            <v>19.399999999999999</v>
          </cell>
          <cell r="M335">
            <v>20</v>
          </cell>
          <cell r="N335">
            <v>20.6</v>
          </cell>
          <cell r="O335">
            <v>21.52</v>
          </cell>
          <cell r="P335">
            <v>22.44</v>
          </cell>
          <cell r="Q335">
            <v>23.36</v>
          </cell>
          <cell r="R335">
            <v>24.28</v>
          </cell>
          <cell r="S335">
            <v>25.2</v>
          </cell>
          <cell r="T335">
            <v>26.32</v>
          </cell>
          <cell r="U335">
            <v>27.44</v>
          </cell>
          <cell r="V335">
            <v>28.56</v>
          </cell>
          <cell r="W335">
            <v>29.68</v>
          </cell>
          <cell r="X335">
            <v>30.8</v>
          </cell>
          <cell r="Y335">
            <v>32.119999999999997</v>
          </cell>
          <cell r="Z335">
            <v>33.44</v>
          </cell>
          <cell r="AA335">
            <v>34.76</v>
          </cell>
          <cell r="AB335">
            <v>36.08</v>
          </cell>
          <cell r="AC335">
            <v>37.4</v>
          </cell>
          <cell r="AD335">
            <v>38.880000000000003</v>
          </cell>
          <cell r="AE335">
            <v>40.36</v>
          </cell>
          <cell r="AF335">
            <v>41.84</v>
          </cell>
          <cell r="AG335">
            <v>43.32</v>
          </cell>
          <cell r="AH335">
            <v>44.8</v>
          </cell>
        </row>
        <row r="336">
          <cell r="C336">
            <v>21030</v>
          </cell>
          <cell r="D336">
            <v>15</v>
          </cell>
          <cell r="E336">
            <v>15.56</v>
          </cell>
          <cell r="F336">
            <v>16.12</v>
          </cell>
          <cell r="G336">
            <v>16.68</v>
          </cell>
          <cell r="H336">
            <v>17.239999999999998</v>
          </cell>
          <cell r="I336">
            <v>17.8</v>
          </cell>
          <cell r="J336">
            <v>18.52</v>
          </cell>
          <cell r="K336">
            <v>19.239999999999998</v>
          </cell>
          <cell r="L336">
            <v>19.96</v>
          </cell>
          <cell r="M336">
            <v>20.68</v>
          </cell>
          <cell r="N336">
            <v>21.4</v>
          </cell>
          <cell r="O336">
            <v>22.32</v>
          </cell>
          <cell r="P336">
            <v>23.24</v>
          </cell>
          <cell r="Q336">
            <v>24.16</v>
          </cell>
          <cell r="R336">
            <v>25.08</v>
          </cell>
          <cell r="S336">
            <v>26</v>
          </cell>
          <cell r="T336">
            <v>27.12</v>
          </cell>
          <cell r="U336">
            <v>28.24</v>
          </cell>
          <cell r="V336">
            <v>29.36</v>
          </cell>
          <cell r="W336">
            <v>30.48</v>
          </cell>
          <cell r="X336">
            <v>31.6</v>
          </cell>
          <cell r="Y336">
            <v>32.92</v>
          </cell>
          <cell r="Z336">
            <v>34.24</v>
          </cell>
          <cell r="AA336">
            <v>35.56</v>
          </cell>
          <cell r="AB336">
            <v>36.880000000000003</v>
          </cell>
          <cell r="AC336">
            <v>38.200000000000003</v>
          </cell>
          <cell r="AD336">
            <v>39.68</v>
          </cell>
          <cell r="AE336">
            <v>41.16</v>
          </cell>
          <cell r="AF336">
            <v>42.64</v>
          </cell>
          <cell r="AG336">
            <v>44.12</v>
          </cell>
          <cell r="AH336">
            <v>45.6</v>
          </cell>
        </row>
        <row r="337">
          <cell r="C337">
            <v>22000</v>
          </cell>
          <cell r="D337">
            <v>10.4</v>
          </cell>
          <cell r="E337">
            <v>10.92</v>
          </cell>
          <cell r="F337">
            <v>11.44</v>
          </cell>
          <cell r="G337">
            <v>11.96</v>
          </cell>
          <cell r="H337">
            <v>12.48</v>
          </cell>
          <cell r="I337">
            <v>13</v>
          </cell>
          <cell r="J337">
            <v>13.4</v>
          </cell>
          <cell r="K337">
            <v>13.8</v>
          </cell>
          <cell r="L337">
            <v>14.2</v>
          </cell>
          <cell r="M337">
            <v>14.6</v>
          </cell>
          <cell r="N337">
            <v>15</v>
          </cell>
          <cell r="O337">
            <v>15.64</v>
          </cell>
          <cell r="P337">
            <v>16.28</v>
          </cell>
          <cell r="Q337">
            <v>16.920000000000002</v>
          </cell>
          <cell r="R337">
            <v>17.559999999999999</v>
          </cell>
          <cell r="S337">
            <v>18.2</v>
          </cell>
          <cell r="T337">
            <v>18.920000000000002</v>
          </cell>
          <cell r="U337">
            <v>19.64</v>
          </cell>
          <cell r="V337">
            <v>20.36</v>
          </cell>
          <cell r="W337">
            <v>21.08</v>
          </cell>
          <cell r="X337">
            <v>21.8</v>
          </cell>
          <cell r="Y337">
            <v>22.64</v>
          </cell>
          <cell r="Z337">
            <v>23.48</v>
          </cell>
          <cell r="AA337">
            <v>24.32</v>
          </cell>
          <cell r="AB337">
            <v>25.16</v>
          </cell>
          <cell r="AC337">
            <v>26</v>
          </cell>
          <cell r="AD337">
            <v>26.84</v>
          </cell>
          <cell r="AE337">
            <v>27.68</v>
          </cell>
          <cell r="AF337">
            <v>28.52</v>
          </cell>
          <cell r="AG337">
            <v>29.36</v>
          </cell>
          <cell r="AH337">
            <v>30.2</v>
          </cell>
        </row>
        <row r="338">
          <cell r="C338">
            <v>22004</v>
          </cell>
          <cell r="D338">
            <v>10.4</v>
          </cell>
          <cell r="E338">
            <v>10.92</v>
          </cell>
          <cell r="F338">
            <v>11.44</v>
          </cell>
          <cell r="G338">
            <v>11.96</v>
          </cell>
          <cell r="H338">
            <v>12.48</v>
          </cell>
          <cell r="I338">
            <v>13</v>
          </cell>
          <cell r="J338">
            <v>13.4</v>
          </cell>
          <cell r="K338">
            <v>13.8</v>
          </cell>
          <cell r="L338">
            <v>14.2</v>
          </cell>
          <cell r="M338">
            <v>14.6</v>
          </cell>
          <cell r="N338">
            <v>15</v>
          </cell>
          <cell r="O338">
            <v>15.64</v>
          </cell>
          <cell r="P338">
            <v>16.28</v>
          </cell>
          <cell r="Q338">
            <v>16.920000000000002</v>
          </cell>
          <cell r="R338">
            <v>17.559999999999999</v>
          </cell>
          <cell r="S338">
            <v>18.2</v>
          </cell>
          <cell r="T338">
            <v>18.920000000000002</v>
          </cell>
          <cell r="U338">
            <v>19.64</v>
          </cell>
          <cell r="V338">
            <v>20.36</v>
          </cell>
          <cell r="W338">
            <v>21.08</v>
          </cell>
          <cell r="X338">
            <v>21.8</v>
          </cell>
          <cell r="Y338">
            <v>22.64</v>
          </cell>
          <cell r="Z338">
            <v>23.48</v>
          </cell>
          <cell r="AA338">
            <v>24.32</v>
          </cell>
          <cell r="AB338">
            <v>25.16</v>
          </cell>
          <cell r="AC338">
            <v>26</v>
          </cell>
          <cell r="AD338">
            <v>26.84</v>
          </cell>
          <cell r="AE338">
            <v>27.68</v>
          </cell>
          <cell r="AF338">
            <v>28.52</v>
          </cell>
          <cell r="AG338">
            <v>29.36</v>
          </cell>
          <cell r="AH338">
            <v>30.2</v>
          </cell>
        </row>
        <row r="339">
          <cell r="C339">
            <v>22006</v>
          </cell>
          <cell r="D339">
            <v>11</v>
          </cell>
          <cell r="E339">
            <v>11.4</v>
          </cell>
          <cell r="F339">
            <v>11.8</v>
          </cell>
          <cell r="G339">
            <v>12.2</v>
          </cell>
          <cell r="H339">
            <v>12.6</v>
          </cell>
          <cell r="I339">
            <v>13</v>
          </cell>
          <cell r="J339">
            <v>13.52</v>
          </cell>
          <cell r="K339">
            <v>14.04</v>
          </cell>
          <cell r="L339">
            <v>14.56</v>
          </cell>
          <cell r="M339">
            <v>15.08</v>
          </cell>
          <cell r="N339">
            <v>15.6</v>
          </cell>
          <cell r="O339">
            <v>16.12</v>
          </cell>
          <cell r="P339">
            <v>16.64</v>
          </cell>
          <cell r="Q339">
            <v>17.16</v>
          </cell>
          <cell r="R339">
            <v>17.68</v>
          </cell>
          <cell r="S339">
            <v>18.2</v>
          </cell>
          <cell r="T339">
            <v>19.04</v>
          </cell>
          <cell r="U339">
            <v>19.88</v>
          </cell>
          <cell r="V339">
            <v>20.72</v>
          </cell>
          <cell r="W339">
            <v>21.56</v>
          </cell>
          <cell r="X339">
            <v>22.4</v>
          </cell>
          <cell r="Y339">
            <v>23.24</v>
          </cell>
          <cell r="Z339">
            <v>24.08</v>
          </cell>
          <cell r="AA339">
            <v>24.92</v>
          </cell>
          <cell r="AB339">
            <v>25.76</v>
          </cell>
          <cell r="AC339">
            <v>26.6</v>
          </cell>
          <cell r="AD339">
            <v>27.52</v>
          </cell>
          <cell r="AE339">
            <v>28.44</v>
          </cell>
          <cell r="AF339">
            <v>29.36</v>
          </cell>
          <cell r="AG339">
            <v>30.28</v>
          </cell>
          <cell r="AH339">
            <v>31.2</v>
          </cell>
        </row>
        <row r="340">
          <cell r="C340">
            <v>22008</v>
          </cell>
          <cell r="D340">
            <v>11.4</v>
          </cell>
          <cell r="E340">
            <v>11.72</v>
          </cell>
          <cell r="F340">
            <v>12.04</v>
          </cell>
          <cell r="G340">
            <v>12.36</v>
          </cell>
          <cell r="H340">
            <v>12.68</v>
          </cell>
          <cell r="I340">
            <v>13</v>
          </cell>
          <cell r="J340">
            <v>13.52</v>
          </cell>
          <cell r="K340">
            <v>14.04</v>
          </cell>
          <cell r="L340">
            <v>14.56</v>
          </cell>
          <cell r="M340">
            <v>15.08</v>
          </cell>
          <cell r="N340">
            <v>15.6</v>
          </cell>
          <cell r="O340">
            <v>16.32</v>
          </cell>
          <cell r="P340">
            <v>17.04</v>
          </cell>
          <cell r="Q340">
            <v>17.760000000000002</v>
          </cell>
          <cell r="R340">
            <v>18.48</v>
          </cell>
          <cell r="S340">
            <v>19.2</v>
          </cell>
          <cell r="T340">
            <v>19.920000000000002</v>
          </cell>
          <cell r="U340">
            <v>20.64</v>
          </cell>
          <cell r="V340">
            <v>21.36</v>
          </cell>
          <cell r="W340">
            <v>22.08</v>
          </cell>
          <cell r="X340">
            <v>22.8</v>
          </cell>
          <cell r="Y340">
            <v>23.76</v>
          </cell>
          <cell r="Z340">
            <v>24.72</v>
          </cell>
          <cell r="AA340">
            <v>25.68</v>
          </cell>
          <cell r="AB340">
            <v>26.64</v>
          </cell>
          <cell r="AC340">
            <v>27.6</v>
          </cell>
          <cell r="AD340">
            <v>28.64</v>
          </cell>
          <cell r="AE340">
            <v>29.68</v>
          </cell>
          <cell r="AF340">
            <v>30.72</v>
          </cell>
          <cell r="AG340">
            <v>31.76</v>
          </cell>
          <cell r="AH340">
            <v>32.799999999999997</v>
          </cell>
        </row>
        <row r="341">
          <cell r="C341">
            <v>22010</v>
          </cell>
          <cell r="D341">
            <v>11.4</v>
          </cell>
          <cell r="E341">
            <v>11.84</v>
          </cell>
          <cell r="F341">
            <v>12.28</v>
          </cell>
          <cell r="G341">
            <v>12.72</v>
          </cell>
          <cell r="H341">
            <v>13.16</v>
          </cell>
          <cell r="I341">
            <v>13.6</v>
          </cell>
          <cell r="J341">
            <v>14.12</v>
          </cell>
          <cell r="K341">
            <v>14.64</v>
          </cell>
          <cell r="L341">
            <v>15.16</v>
          </cell>
          <cell r="M341">
            <v>15.68</v>
          </cell>
          <cell r="N341">
            <v>16.2</v>
          </cell>
          <cell r="O341">
            <v>16.8</v>
          </cell>
          <cell r="P341">
            <v>17.399999999999999</v>
          </cell>
          <cell r="Q341">
            <v>18</v>
          </cell>
          <cell r="R341">
            <v>18.600000000000001</v>
          </cell>
          <cell r="S341">
            <v>19.2</v>
          </cell>
          <cell r="T341">
            <v>20.04</v>
          </cell>
          <cell r="U341">
            <v>20.88</v>
          </cell>
          <cell r="V341">
            <v>21.72</v>
          </cell>
          <cell r="W341">
            <v>22.56</v>
          </cell>
          <cell r="X341">
            <v>23.4</v>
          </cell>
          <cell r="Y341">
            <v>24.44</v>
          </cell>
          <cell r="Z341">
            <v>25.48</v>
          </cell>
          <cell r="AA341">
            <v>26.52</v>
          </cell>
          <cell r="AB341">
            <v>27.56</v>
          </cell>
          <cell r="AC341">
            <v>28.6</v>
          </cell>
          <cell r="AD341">
            <v>29.64</v>
          </cell>
          <cell r="AE341">
            <v>30.68</v>
          </cell>
          <cell r="AF341">
            <v>31.72</v>
          </cell>
          <cell r="AG341">
            <v>32.76</v>
          </cell>
          <cell r="AH341">
            <v>33.799999999999997</v>
          </cell>
        </row>
        <row r="342">
          <cell r="C342">
            <v>22012</v>
          </cell>
          <cell r="D342">
            <v>11.4</v>
          </cell>
          <cell r="E342">
            <v>11.92</v>
          </cell>
          <cell r="F342">
            <v>12.44</v>
          </cell>
          <cell r="G342">
            <v>12.96</v>
          </cell>
          <cell r="H342">
            <v>13.48</v>
          </cell>
          <cell r="I342">
            <v>14</v>
          </cell>
          <cell r="J342">
            <v>14.52</v>
          </cell>
          <cell r="K342">
            <v>15.04</v>
          </cell>
          <cell r="L342">
            <v>15.56</v>
          </cell>
          <cell r="M342">
            <v>16.079999999999998</v>
          </cell>
          <cell r="N342">
            <v>16.600000000000001</v>
          </cell>
          <cell r="O342">
            <v>17.239999999999998</v>
          </cell>
          <cell r="P342">
            <v>17.88</v>
          </cell>
          <cell r="Q342">
            <v>18.52</v>
          </cell>
          <cell r="R342">
            <v>19.16</v>
          </cell>
          <cell r="S342">
            <v>19.8</v>
          </cell>
          <cell r="T342">
            <v>20.64</v>
          </cell>
          <cell r="U342">
            <v>21.48</v>
          </cell>
          <cell r="V342">
            <v>22.32</v>
          </cell>
          <cell r="W342">
            <v>23.16</v>
          </cell>
          <cell r="X342">
            <v>24</v>
          </cell>
          <cell r="Y342">
            <v>24.92</v>
          </cell>
          <cell r="Z342">
            <v>25.84</v>
          </cell>
          <cell r="AA342">
            <v>26.76</v>
          </cell>
          <cell r="AB342">
            <v>27.68</v>
          </cell>
          <cell r="AC342">
            <v>28.6</v>
          </cell>
          <cell r="AD342">
            <v>29.84</v>
          </cell>
          <cell r="AE342">
            <v>31.08</v>
          </cell>
          <cell r="AF342">
            <v>32.32</v>
          </cell>
          <cell r="AG342">
            <v>33.56</v>
          </cell>
          <cell r="AH342">
            <v>34.799999999999997</v>
          </cell>
        </row>
        <row r="343">
          <cell r="C343">
            <v>22014</v>
          </cell>
          <cell r="D343">
            <v>12</v>
          </cell>
          <cell r="E343">
            <v>12.4</v>
          </cell>
          <cell r="F343">
            <v>12.8</v>
          </cell>
          <cell r="G343">
            <v>13.2</v>
          </cell>
          <cell r="H343">
            <v>13.6</v>
          </cell>
          <cell r="I343">
            <v>14</v>
          </cell>
          <cell r="J343">
            <v>14.52</v>
          </cell>
          <cell r="K343">
            <v>15.04</v>
          </cell>
          <cell r="L343">
            <v>15.56</v>
          </cell>
          <cell r="M343">
            <v>16.079999999999998</v>
          </cell>
          <cell r="N343">
            <v>16.600000000000001</v>
          </cell>
          <cell r="O343">
            <v>17.32</v>
          </cell>
          <cell r="P343">
            <v>18.04</v>
          </cell>
          <cell r="Q343">
            <v>18.760000000000002</v>
          </cell>
          <cell r="R343">
            <v>19.48</v>
          </cell>
          <cell r="S343">
            <v>20.2</v>
          </cell>
          <cell r="T343">
            <v>21.04</v>
          </cell>
          <cell r="U343">
            <v>21.88</v>
          </cell>
          <cell r="V343">
            <v>22.72</v>
          </cell>
          <cell r="W343">
            <v>23.56</v>
          </cell>
          <cell r="X343">
            <v>24.4</v>
          </cell>
          <cell r="Y343">
            <v>25.44</v>
          </cell>
          <cell r="Z343">
            <v>26.48</v>
          </cell>
          <cell r="AA343">
            <v>27.52</v>
          </cell>
          <cell r="AB343">
            <v>28.56</v>
          </cell>
          <cell r="AC343">
            <v>29.6</v>
          </cell>
          <cell r="AD343">
            <v>30.76</v>
          </cell>
          <cell r="AE343">
            <v>31.92</v>
          </cell>
          <cell r="AF343">
            <v>33.08</v>
          </cell>
          <cell r="AG343">
            <v>34.24</v>
          </cell>
          <cell r="AH343">
            <v>35.4</v>
          </cell>
        </row>
        <row r="344">
          <cell r="C344">
            <v>22016</v>
          </cell>
          <cell r="D344">
            <v>12</v>
          </cell>
          <cell r="E344">
            <v>12.52</v>
          </cell>
          <cell r="F344">
            <v>13.04</v>
          </cell>
          <cell r="G344">
            <v>13.56</v>
          </cell>
          <cell r="H344">
            <v>14.08</v>
          </cell>
          <cell r="I344">
            <v>14.6</v>
          </cell>
          <cell r="J344">
            <v>15.12</v>
          </cell>
          <cell r="K344">
            <v>15.64</v>
          </cell>
          <cell r="L344">
            <v>16.16</v>
          </cell>
          <cell r="M344">
            <v>16.68</v>
          </cell>
          <cell r="N344">
            <v>17.2</v>
          </cell>
          <cell r="O344">
            <v>17.920000000000002</v>
          </cell>
          <cell r="P344">
            <v>18.64</v>
          </cell>
          <cell r="Q344">
            <v>19.36</v>
          </cell>
          <cell r="R344">
            <v>20.079999999999998</v>
          </cell>
          <cell r="S344">
            <v>20.8</v>
          </cell>
          <cell r="T344">
            <v>21.64</v>
          </cell>
          <cell r="U344">
            <v>22.48</v>
          </cell>
          <cell r="V344">
            <v>23.32</v>
          </cell>
          <cell r="W344">
            <v>24.16</v>
          </cell>
          <cell r="X344">
            <v>25</v>
          </cell>
          <cell r="Y344">
            <v>26.04</v>
          </cell>
          <cell r="Z344">
            <v>27.08</v>
          </cell>
          <cell r="AA344">
            <v>28.12</v>
          </cell>
          <cell r="AB344">
            <v>29.16</v>
          </cell>
          <cell r="AC344">
            <v>30.2</v>
          </cell>
          <cell r="AD344">
            <v>31.44</v>
          </cell>
          <cell r="AE344">
            <v>32.68</v>
          </cell>
          <cell r="AF344">
            <v>33.92</v>
          </cell>
          <cell r="AG344">
            <v>35.159999999999997</v>
          </cell>
          <cell r="AH344">
            <v>36.4</v>
          </cell>
        </row>
        <row r="345">
          <cell r="C345">
            <v>22018</v>
          </cell>
          <cell r="D345">
            <v>12.4</v>
          </cell>
          <cell r="E345">
            <v>12.84</v>
          </cell>
          <cell r="F345">
            <v>13.28</v>
          </cell>
          <cell r="G345">
            <v>13.72</v>
          </cell>
          <cell r="H345">
            <v>14.16</v>
          </cell>
          <cell r="I345">
            <v>14.6</v>
          </cell>
          <cell r="J345">
            <v>15.2</v>
          </cell>
          <cell r="K345">
            <v>15.8</v>
          </cell>
          <cell r="L345">
            <v>16.399999999999999</v>
          </cell>
          <cell r="M345">
            <v>17</v>
          </cell>
          <cell r="N345">
            <v>17.600000000000001</v>
          </cell>
          <cell r="O345">
            <v>18.36</v>
          </cell>
          <cell r="P345">
            <v>19.12</v>
          </cell>
          <cell r="Q345">
            <v>19.88</v>
          </cell>
          <cell r="R345">
            <v>20.64</v>
          </cell>
          <cell r="S345">
            <v>21.4</v>
          </cell>
          <cell r="T345">
            <v>22.32</v>
          </cell>
          <cell r="U345">
            <v>23.24</v>
          </cell>
          <cell r="V345">
            <v>24.16</v>
          </cell>
          <cell r="W345">
            <v>25.08</v>
          </cell>
          <cell r="X345">
            <v>26</v>
          </cell>
          <cell r="Y345">
            <v>27.04</v>
          </cell>
          <cell r="Z345">
            <v>28.08</v>
          </cell>
          <cell r="AA345">
            <v>29.12</v>
          </cell>
          <cell r="AB345">
            <v>30.16</v>
          </cell>
          <cell r="AC345">
            <v>31.2</v>
          </cell>
          <cell r="AD345">
            <v>32.44</v>
          </cell>
          <cell r="AE345">
            <v>33.68</v>
          </cell>
          <cell r="AF345">
            <v>34.92</v>
          </cell>
          <cell r="AG345">
            <v>36.159999999999997</v>
          </cell>
          <cell r="AH345">
            <v>37.4</v>
          </cell>
        </row>
        <row r="346">
          <cell r="C346">
            <v>22020</v>
          </cell>
          <cell r="D346">
            <v>13</v>
          </cell>
          <cell r="E346">
            <v>13.4</v>
          </cell>
          <cell r="F346">
            <v>13.8</v>
          </cell>
          <cell r="G346">
            <v>14.2</v>
          </cell>
          <cell r="H346">
            <v>14.6</v>
          </cell>
          <cell r="I346">
            <v>15</v>
          </cell>
          <cell r="J346">
            <v>15.64</v>
          </cell>
          <cell r="K346">
            <v>16.28</v>
          </cell>
          <cell r="L346">
            <v>16.920000000000002</v>
          </cell>
          <cell r="M346">
            <v>17.559999999999999</v>
          </cell>
          <cell r="N346">
            <v>18.2</v>
          </cell>
          <cell r="O346">
            <v>18.920000000000002</v>
          </cell>
          <cell r="P346">
            <v>19.64</v>
          </cell>
          <cell r="Q346">
            <v>20.36</v>
          </cell>
          <cell r="R346">
            <v>21.08</v>
          </cell>
          <cell r="S346">
            <v>21.8</v>
          </cell>
          <cell r="T346">
            <v>22.64</v>
          </cell>
          <cell r="U346">
            <v>23.48</v>
          </cell>
          <cell r="V346">
            <v>24.32</v>
          </cell>
          <cell r="W346">
            <v>25.16</v>
          </cell>
          <cell r="X346">
            <v>26</v>
          </cell>
          <cell r="Y346">
            <v>27.24</v>
          </cell>
          <cell r="Z346">
            <v>28.48</v>
          </cell>
          <cell r="AA346">
            <v>29.72</v>
          </cell>
          <cell r="AB346">
            <v>30.96</v>
          </cell>
          <cell r="AC346">
            <v>32.200000000000003</v>
          </cell>
          <cell r="AD346">
            <v>33.36</v>
          </cell>
          <cell r="AE346">
            <v>34.520000000000003</v>
          </cell>
          <cell r="AF346">
            <v>35.68</v>
          </cell>
          <cell r="AG346">
            <v>36.840000000000003</v>
          </cell>
          <cell r="AH346">
            <v>38</v>
          </cell>
        </row>
        <row r="347">
          <cell r="C347">
            <v>22022</v>
          </cell>
          <cell r="D347">
            <v>13</v>
          </cell>
          <cell r="E347">
            <v>13.52</v>
          </cell>
          <cell r="F347">
            <v>14.04</v>
          </cell>
          <cell r="G347">
            <v>14.56</v>
          </cell>
          <cell r="H347">
            <v>15.08</v>
          </cell>
          <cell r="I347">
            <v>15.6</v>
          </cell>
          <cell r="J347">
            <v>16.12</v>
          </cell>
          <cell r="K347">
            <v>16.64</v>
          </cell>
          <cell r="L347">
            <v>17.16</v>
          </cell>
          <cell r="M347">
            <v>17.68</v>
          </cell>
          <cell r="N347">
            <v>18.2</v>
          </cell>
          <cell r="O347">
            <v>19.04</v>
          </cell>
          <cell r="P347">
            <v>19.88</v>
          </cell>
          <cell r="Q347">
            <v>20.72</v>
          </cell>
          <cell r="R347">
            <v>21.56</v>
          </cell>
          <cell r="S347">
            <v>22.4</v>
          </cell>
          <cell r="T347">
            <v>23.32</v>
          </cell>
          <cell r="U347">
            <v>24.24</v>
          </cell>
          <cell r="V347">
            <v>25.16</v>
          </cell>
          <cell r="W347">
            <v>26.08</v>
          </cell>
          <cell r="X347">
            <v>27</v>
          </cell>
          <cell r="Y347">
            <v>28.16</v>
          </cell>
          <cell r="Z347">
            <v>29.32</v>
          </cell>
          <cell r="AA347">
            <v>30.48</v>
          </cell>
          <cell r="AB347">
            <v>31.64</v>
          </cell>
          <cell r="AC347">
            <v>32.799999999999997</v>
          </cell>
          <cell r="AD347">
            <v>34.04</v>
          </cell>
          <cell r="AE347">
            <v>35.28</v>
          </cell>
          <cell r="AF347">
            <v>36.520000000000003</v>
          </cell>
          <cell r="AG347">
            <v>37.76</v>
          </cell>
          <cell r="AH347">
            <v>39</v>
          </cell>
        </row>
        <row r="348">
          <cell r="C348">
            <v>22024</v>
          </cell>
          <cell r="D348">
            <v>13</v>
          </cell>
          <cell r="E348">
            <v>13.52</v>
          </cell>
          <cell r="F348">
            <v>14.04</v>
          </cell>
          <cell r="G348">
            <v>14.56</v>
          </cell>
          <cell r="H348">
            <v>15.08</v>
          </cell>
          <cell r="I348">
            <v>15.6</v>
          </cell>
          <cell r="J348">
            <v>16.239999999999998</v>
          </cell>
          <cell r="K348">
            <v>16.88</v>
          </cell>
          <cell r="L348">
            <v>17.52</v>
          </cell>
          <cell r="M348">
            <v>18.16</v>
          </cell>
          <cell r="N348">
            <v>18.8</v>
          </cell>
          <cell r="O348">
            <v>19.52</v>
          </cell>
          <cell r="P348">
            <v>20.239999999999998</v>
          </cell>
          <cell r="Q348">
            <v>20.96</v>
          </cell>
          <cell r="R348">
            <v>21.68</v>
          </cell>
          <cell r="S348">
            <v>22.4</v>
          </cell>
          <cell r="T348">
            <v>23.44</v>
          </cell>
          <cell r="U348">
            <v>24.48</v>
          </cell>
          <cell r="V348">
            <v>25.52</v>
          </cell>
          <cell r="W348">
            <v>26.56</v>
          </cell>
          <cell r="X348">
            <v>27.6</v>
          </cell>
          <cell r="Y348">
            <v>28.72</v>
          </cell>
          <cell r="Z348">
            <v>29.84</v>
          </cell>
          <cell r="AA348">
            <v>30.96</v>
          </cell>
          <cell r="AB348">
            <v>32.08</v>
          </cell>
          <cell r="AC348">
            <v>33.200000000000003</v>
          </cell>
          <cell r="AD348">
            <v>34.56</v>
          </cell>
          <cell r="AE348">
            <v>35.92</v>
          </cell>
          <cell r="AF348">
            <v>37.28</v>
          </cell>
          <cell r="AG348">
            <v>38.64</v>
          </cell>
          <cell r="AH348">
            <v>40</v>
          </cell>
        </row>
        <row r="349">
          <cell r="C349">
            <v>22026</v>
          </cell>
          <cell r="D349">
            <v>13</v>
          </cell>
          <cell r="E349">
            <v>13.52</v>
          </cell>
          <cell r="F349">
            <v>14.04</v>
          </cell>
          <cell r="G349">
            <v>14.56</v>
          </cell>
          <cell r="H349">
            <v>15.08</v>
          </cell>
          <cell r="I349">
            <v>15.6</v>
          </cell>
          <cell r="J349">
            <v>16.32</v>
          </cell>
          <cell r="K349">
            <v>17.04</v>
          </cell>
          <cell r="L349">
            <v>17.760000000000002</v>
          </cell>
          <cell r="M349">
            <v>18.48</v>
          </cell>
          <cell r="N349">
            <v>19.2</v>
          </cell>
          <cell r="O349">
            <v>20.04</v>
          </cell>
          <cell r="P349">
            <v>20.88</v>
          </cell>
          <cell r="Q349">
            <v>21.72</v>
          </cell>
          <cell r="R349">
            <v>22.56</v>
          </cell>
          <cell r="S349">
            <v>23.4</v>
          </cell>
          <cell r="T349">
            <v>24.32</v>
          </cell>
          <cell r="U349">
            <v>25.24</v>
          </cell>
          <cell r="V349">
            <v>26.16</v>
          </cell>
          <cell r="W349">
            <v>27.08</v>
          </cell>
          <cell r="X349">
            <v>28</v>
          </cell>
          <cell r="Y349">
            <v>29.16</v>
          </cell>
          <cell r="Z349">
            <v>30.32</v>
          </cell>
          <cell r="AA349">
            <v>31.48</v>
          </cell>
          <cell r="AB349">
            <v>32.64</v>
          </cell>
          <cell r="AC349">
            <v>33.799999999999997</v>
          </cell>
          <cell r="AD349">
            <v>35.159999999999997</v>
          </cell>
          <cell r="AE349">
            <v>36.520000000000003</v>
          </cell>
          <cell r="AF349">
            <v>37.880000000000003</v>
          </cell>
          <cell r="AG349">
            <v>39.24</v>
          </cell>
          <cell r="AH349">
            <v>40.6</v>
          </cell>
        </row>
        <row r="350">
          <cell r="C350">
            <v>22028</v>
          </cell>
          <cell r="D350">
            <v>13.6</v>
          </cell>
          <cell r="E350">
            <v>14.12</v>
          </cell>
          <cell r="F350">
            <v>14.64</v>
          </cell>
          <cell r="G350">
            <v>15.16</v>
          </cell>
          <cell r="H350">
            <v>15.68</v>
          </cell>
          <cell r="I350">
            <v>16.2</v>
          </cell>
          <cell r="J350">
            <v>16.8</v>
          </cell>
          <cell r="K350">
            <v>17.399999999999999</v>
          </cell>
          <cell r="L350">
            <v>18</v>
          </cell>
          <cell r="M350">
            <v>18.600000000000001</v>
          </cell>
          <cell r="N350">
            <v>19.2</v>
          </cell>
          <cell r="O350">
            <v>20.04</v>
          </cell>
          <cell r="P350">
            <v>20.88</v>
          </cell>
          <cell r="Q350">
            <v>21.72</v>
          </cell>
          <cell r="R350">
            <v>22.56</v>
          </cell>
          <cell r="S350">
            <v>23.4</v>
          </cell>
          <cell r="T350">
            <v>24.44</v>
          </cell>
          <cell r="U350">
            <v>25.48</v>
          </cell>
          <cell r="V350">
            <v>26.52</v>
          </cell>
          <cell r="W350">
            <v>27.56</v>
          </cell>
          <cell r="X350">
            <v>28.6</v>
          </cell>
          <cell r="Y350">
            <v>29.84</v>
          </cell>
          <cell r="Z350">
            <v>31.08</v>
          </cell>
          <cell r="AA350">
            <v>32.32</v>
          </cell>
          <cell r="AB350">
            <v>33.56</v>
          </cell>
          <cell r="AC350">
            <v>34.799999999999997</v>
          </cell>
          <cell r="AD350">
            <v>36.159999999999997</v>
          </cell>
          <cell r="AE350">
            <v>37.520000000000003</v>
          </cell>
          <cell r="AF350">
            <v>38.880000000000003</v>
          </cell>
          <cell r="AG350">
            <v>40.24</v>
          </cell>
          <cell r="AH350">
            <v>41.6</v>
          </cell>
        </row>
        <row r="351">
          <cell r="C351">
            <v>22030</v>
          </cell>
          <cell r="D351">
            <v>14</v>
          </cell>
          <cell r="E351">
            <v>14.52</v>
          </cell>
          <cell r="F351">
            <v>15.04</v>
          </cell>
          <cell r="G351">
            <v>15.56</v>
          </cell>
          <cell r="H351">
            <v>16.079999999999998</v>
          </cell>
          <cell r="I351">
            <v>16.600000000000001</v>
          </cell>
          <cell r="J351">
            <v>17.239999999999998</v>
          </cell>
          <cell r="K351">
            <v>17.88</v>
          </cell>
          <cell r="L351">
            <v>18.52</v>
          </cell>
          <cell r="M351">
            <v>19.16</v>
          </cell>
          <cell r="N351">
            <v>19.8</v>
          </cell>
          <cell r="O351">
            <v>20.64</v>
          </cell>
          <cell r="P351">
            <v>21.48</v>
          </cell>
          <cell r="Q351">
            <v>22.32</v>
          </cell>
          <cell r="R351">
            <v>23.16</v>
          </cell>
          <cell r="S351">
            <v>24</v>
          </cell>
          <cell r="T351">
            <v>25.04</v>
          </cell>
          <cell r="U351">
            <v>26.08</v>
          </cell>
          <cell r="V351">
            <v>27.12</v>
          </cell>
          <cell r="W351">
            <v>28.16</v>
          </cell>
          <cell r="X351">
            <v>29.2</v>
          </cell>
          <cell r="Y351">
            <v>30.44</v>
          </cell>
          <cell r="Z351">
            <v>31.68</v>
          </cell>
          <cell r="AA351">
            <v>32.92</v>
          </cell>
          <cell r="AB351">
            <v>34.159999999999997</v>
          </cell>
          <cell r="AC351">
            <v>35.4</v>
          </cell>
          <cell r="AD351">
            <v>36.76</v>
          </cell>
          <cell r="AE351">
            <v>38.119999999999997</v>
          </cell>
          <cell r="AF351">
            <v>39.479999999999997</v>
          </cell>
          <cell r="AG351">
            <v>40.840000000000003</v>
          </cell>
          <cell r="AH351">
            <v>42.2</v>
          </cell>
        </row>
        <row r="352">
          <cell r="C352">
            <v>23000</v>
          </cell>
          <cell r="D352">
            <v>9.6</v>
          </cell>
          <cell r="E352">
            <v>10.08</v>
          </cell>
          <cell r="F352">
            <v>10.56</v>
          </cell>
          <cell r="G352">
            <v>11.04</v>
          </cell>
          <cell r="H352">
            <v>11.52</v>
          </cell>
          <cell r="I352">
            <v>12</v>
          </cell>
          <cell r="J352">
            <v>12.4</v>
          </cell>
          <cell r="K352">
            <v>12.8</v>
          </cell>
          <cell r="L352">
            <v>13.2</v>
          </cell>
          <cell r="M352">
            <v>13.6</v>
          </cell>
          <cell r="N352">
            <v>14</v>
          </cell>
          <cell r="O352">
            <v>14.56</v>
          </cell>
          <cell r="P352">
            <v>15.12</v>
          </cell>
          <cell r="Q352">
            <v>15.68</v>
          </cell>
          <cell r="R352">
            <v>16.239999999999998</v>
          </cell>
          <cell r="S352">
            <v>16.8</v>
          </cell>
          <cell r="T352">
            <v>17.48</v>
          </cell>
          <cell r="U352">
            <v>18.16</v>
          </cell>
          <cell r="V352">
            <v>18.84</v>
          </cell>
          <cell r="W352">
            <v>19.52</v>
          </cell>
          <cell r="X352">
            <v>20.2</v>
          </cell>
          <cell r="Y352">
            <v>20.96</v>
          </cell>
          <cell r="Z352">
            <v>21.72</v>
          </cell>
          <cell r="AA352">
            <v>22.48</v>
          </cell>
          <cell r="AB352">
            <v>23.24</v>
          </cell>
          <cell r="AC352">
            <v>24</v>
          </cell>
          <cell r="AD352">
            <v>24.76</v>
          </cell>
          <cell r="AE352">
            <v>25.52</v>
          </cell>
          <cell r="AF352">
            <v>26.28</v>
          </cell>
          <cell r="AG352">
            <v>27.04</v>
          </cell>
          <cell r="AH352">
            <v>27.8</v>
          </cell>
        </row>
        <row r="353">
          <cell r="C353">
            <v>23004</v>
          </cell>
          <cell r="D353">
            <v>9.6</v>
          </cell>
          <cell r="E353">
            <v>10.08</v>
          </cell>
          <cell r="F353">
            <v>10.56</v>
          </cell>
          <cell r="G353">
            <v>11.04</v>
          </cell>
          <cell r="H353">
            <v>11.52</v>
          </cell>
          <cell r="I353">
            <v>12</v>
          </cell>
          <cell r="J353">
            <v>12.4</v>
          </cell>
          <cell r="K353">
            <v>12.8</v>
          </cell>
          <cell r="L353">
            <v>13.2</v>
          </cell>
          <cell r="M353">
            <v>13.6</v>
          </cell>
          <cell r="N353">
            <v>14</v>
          </cell>
          <cell r="O353">
            <v>14.56</v>
          </cell>
          <cell r="P353">
            <v>15.12</v>
          </cell>
          <cell r="Q353">
            <v>15.68</v>
          </cell>
          <cell r="R353">
            <v>16.239999999999998</v>
          </cell>
          <cell r="S353">
            <v>16.8</v>
          </cell>
          <cell r="T353">
            <v>17.48</v>
          </cell>
          <cell r="U353">
            <v>18.16</v>
          </cell>
          <cell r="V353">
            <v>18.84</v>
          </cell>
          <cell r="W353">
            <v>19.52</v>
          </cell>
          <cell r="X353">
            <v>20.2</v>
          </cell>
          <cell r="Y353">
            <v>20.96</v>
          </cell>
          <cell r="Z353">
            <v>21.72</v>
          </cell>
          <cell r="AA353">
            <v>22.48</v>
          </cell>
          <cell r="AB353">
            <v>23.24</v>
          </cell>
          <cell r="AC353">
            <v>24</v>
          </cell>
          <cell r="AD353">
            <v>24.76</v>
          </cell>
          <cell r="AE353">
            <v>25.52</v>
          </cell>
          <cell r="AF353">
            <v>26.28</v>
          </cell>
          <cell r="AG353">
            <v>27.04</v>
          </cell>
          <cell r="AH353">
            <v>27.8</v>
          </cell>
        </row>
        <row r="354">
          <cell r="C354">
            <v>23006</v>
          </cell>
          <cell r="D354">
            <v>10</v>
          </cell>
          <cell r="E354">
            <v>10.4</v>
          </cell>
          <cell r="F354">
            <v>10.8</v>
          </cell>
          <cell r="G354">
            <v>11.2</v>
          </cell>
          <cell r="H354">
            <v>11.6</v>
          </cell>
          <cell r="I354">
            <v>12</v>
          </cell>
          <cell r="J354">
            <v>12.48</v>
          </cell>
          <cell r="K354">
            <v>12.96</v>
          </cell>
          <cell r="L354">
            <v>13.44</v>
          </cell>
          <cell r="M354">
            <v>13.92</v>
          </cell>
          <cell r="N354">
            <v>14.4</v>
          </cell>
          <cell r="O354">
            <v>14.88</v>
          </cell>
          <cell r="P354">
            <v>15.36</v>
          </cell>
          <cell r="Q354">
            <v>15.84</v>
          </cell>
          <cell r="R354">
            <v>16.32</v>
          </cell>
          <cell r="S354">
            <v>16.8</v>
          </cell>
          <cell r="T354">
            <v>17.559999999999999</v>
          </cell>
          <cell r="U354">
            <v>18.32</v>
          </cell>
          <cell r="V354">
            <v>19.079999999999998</v>
          </cell>
          <cell r="W354">
            <v>19.84</v>
          </cell>
          <cell r="X354">
            <v>20.6</v>
          </cell>
          <cell r="Y354">
            <v>21.36</v>
          </cell>
          <cell r="Z354">
            <v>22.12</v>
          </cell>
          <cell r="AA354">
            <v>22.88</v>
          </cell>
          <cell r="AB354">
            <v>23.64</v>
          </cell>
          <cell r="AC354">
            <v>24.4</v>
          </cell>
          <cell r="AD354">
            <v>25.28</v>
          </cell>
          <cell r="AE354">
            <v>26.16</v>
          </cell>
          <cell r="AF354">
            <v>27.04</v>
          </cell>
          <cell r="AG354">
            <v>27.92</v>
          </cell>
          <cell r="AH354">
            <v>28.8</v>
          </cell>
        </row>
        <row r="355">
          <cell r="C355">
            <v>23008</v>
          </cell>
          <cell r="D355">
            <v>10.6</v>
          </cell>
          <cell r="E355">
            <v>10.88</v>
          </cell>
          <cell r="F355">
            <v>11.16</v>
          </cell>
          <cell r="G355">
            <v>11.44</v>
          </cell>
          <cell r="H355">
            <v>11.72</v>
          </cell>
          <cell r="I355">
            <v>12</v>
          </cell>
          <cell r="J355">
            <v>12.48</v>
          </cell>
          <cell r="K355">
            <v>12.96</v>
          </cell>
          <cell r="L355">
            <v>13.44</v>
          </cell>
          <cell r="M355">
            <v>13.92</v>
          </cell>
          <cell r="N355">
            <v>14.4</v>
          </cell>
          <cell r="O355">
            <v>15.08</v>
          </cell>
          <cell r="P355">
            <v>15.76</v>
          </cell>
          <cell r="Q355">
            <v>16.440000000000001</v>
          </cell>
          <cell r="R355">
            <v>17.12</v>
          </cell>
          <cell r="S355">
            <v>17.8</v>
          </cell>
          <cell r="T355">
            <v>18.48</v>
          </cell>
          <cell r="U355">
            <v>19.16</v>
          </cell>
          <cell r="V355">
            <v>19.84</v>
          </cell>
          <cell r="W355">
            <v>20.52</v>
          </cell>
          <cell r="X355">
            <v>21.2</v>
          </cell>
          <cell r="Y355">
            <v>22.04</v>
          </cell>
          <cell r="Z355">
            <v>22.88</v>
          </cell>
          <cell r="AA355">
            <v>23.72</v>
          </cell>
          <cell r="AB355">
            <v>24.56</v>
          </cell>
          <cell r="AC355">
            <v>25.4</v>
          </cell>
          <cell r="AD355">
            <v>26.36</v>
          </cell>
          <cell r="AE355">
            <v>27.32</v>
          </cell>
          <cell r="AF355">
            <v>28.28</v>
          </cell>
          <cell r="AG355">
            <v>29.24</v>
          </cell>
          <cell r="AH355">
            <v>30.2</v>
          </cell>
        </row>
        <row r="356">
          <cell r="C356">
            <v>23010</v>
          </cell>
          <cell r="D356">
            <v>10.6</v>
          </cell>
          <cell r="E356">
            <v>10.96</v>
          </cell>
          <cell r="F356">
            <v>11.32</v>
          </cell>
          <cell r="G356">
            <v>11.68</v>
          </cell>
          <cell r="H356">
            <v>12.04</v>
          </cell>
          <cell r="I356">
            <v>12.4</v>
          </cell>
          <cell r="J356">
            <v>12.88</v>
          </cell>
          <cell r="K356">
            <v>13.36</v>
          </cell>
          <cell r="L356">
            <v>13.84</v>
          </cell>
          <cell r="M356">
            <v>14.32</v>
          </cell>
          <cell r="N356">
            <v>14.8</v>
          </cell>
          <cell r="O356">
            <v>15.4</v>
          </cell>
          <cell r="P356">
            <v>16</v>
          </cell>
          <cell r="Q356">
            <v>16.600000000000001</v>
          </cell>
          <cell r="R356">
            <v>17.2</v>
          </cell>
          <cell r="S356">
            <v>17.8</v>
          </cell>
          <cell r="T356">
            <v>18.559999999999999</v>
          </cell>
          <cell r="U356">
            <v>19.32</v>
          </cell>
          <cell r="V356">
            <v>20.079999999999998</v>
          </cell>
          <cell r="W356">
            <v>20.84</v>
          </cell>
          <cell r="X356">
            <v>21.6</v>
          </cell>
          <cell r="Y356">
            <v>22.56</v>
          </cell>
          <cell r="Z356">
            <v>23.52</v>
          </cell>
          <cell r="AA356">
            <v>24.48</v>
          </cell>
          <cell r="AB356">
            <v>25.44</v>
          </cell>
          <cell r="AC356">
            <v>26.4</v>
          </cell>
          <cell r="AD356">
            <v>27.36</v>
          </cell>
          <cell r="AE356">
            <v>28.32</v>
          </cell>
          <cell r="AF356">
            <v>29.28</v>
          </cell>
          <cell r="AG356">
            <v>30.24</v>
          </cell>
          <cell r="AH356">
            <v>31.2</v>
          </cell>
        </row>
        <row r="357">
          <cell r="C357">
            <v>23012</v>
          </cell>
          <cell r="D357">
            <v>10.6</v>
          </cell>
          <cell r="E357">
            <v>11.08</v>
          </cell>
          <cell r="F357">
            <v>11.56</v>
          </cell>
          <cell r="G357">
            <v>12.04</v>
          </cell>
          <cell r="H357">
            <v>12.52</v>
          </cell>
          <cell r="I357">
            <v>13</v>
          </cell>
          <cell r="J357">
            <v>13.48</v>
          </cell>
          <cell r="K357">
            <v>13.96</v>
          </cell>
          <cell r="L357">
            <v>14.44</v>
          </cell>
          <cell r="M357">
            <v>14.92</v>
          </cell>
          <cell r="N357">
            <v>15.4</v>
          </cell>
          <cell r="O357">
            <v>15.96</v>
          </cell>
          <cell r="P357">
            <v>16.52</v>
          </cell>
          <cell r="Q357">
            <v>17.079999999999998</v>
          </cell>
          <cell r="R357">
            <v>17.64</v>
          </cell>
          <cell r="S357">
            <v>18.2</v>
          </cell>
          <cell r="T357">
            <v>18.96</v>
          </cell>
          <cell r="U357">
            <v>19.72</v>
          </cell>
          <cell r="V357">
            <v>20.48</v>
          </cell>
          <cell r="W357">
            <v>21.24</v>
          </cell>
          <cell r="X357">
            <v>22</v>
          </cell>
          <cell r="Y357">
            <v>22.88</v>
          </cell>
          <cell r="Z357">
            <v>23.76</v>
          </cell>
          <cell r="AA357">
            <v>24.64</v>
          </cell>
          <cell r="AB357">
            <v>25.52</v>
          </cell>
          <cell r="AC357">
            <v>26.4</v>
          </cell>
          <cell r="AD357">
            <v>27.56</v>
          </cell>
          <cell r="AE357">
            <v>28.72</v>
          </cell>
          <cell r="AF357">
            <v>29.88</v>
          </cell>
          <cell r="AG357">
            <v>31.04</v>
          </cell>
          <cell r="AH357">
            <v>32.200000000000003</v>
          </cell>
        </row>
        <row r="358">
          <cell r="C358">
            <v>23014</v>
          </cell>
          <cell r="D358">
            <v>11</v>
          </cell>
          <cell r="E358">
            <v>11.4</v>
          </cell>
          <cell r="F358">
            <v>11.8</v>
          </cell>
          <cell r="G358">
            <v>12.2</v>
          </cell>
          <cell r="H358">
            <v>12.6</v>
          </cell>
          <cell r="I358">
            <v>13</v>
          </cell>
          <cell r="J358">
            <v>13.48</v>
          </cell>
          <cell r="K358">
            <v>13.96</v>
          </cell>
          <cell r="L358">
            <v>14.44</v>
          </cell>
          <cell r="M358">
            <v>14.92</v>
          </cell>
          <cell r="N358">
            <v>15.4</v>
          </cell>
          <cell r="O358">
            <v>16.079999999999998</v>
          </cell>
          <cell r="P358">
            <v>16.760000000000002</v>
          </cell>
          <cell r="Q358">
            <v>17.440000000000001</v>
          </cell>
          <cell r="R358">
            <v>18.12</v>
          </cell>
          <cell r="S358">
            <v>18.8</v>
          </cell>
          <cell r="T358">
            <v>19.559999999999999</v>
          </cell>
          <cell r="U358">
            <v>20.32</v>
          </cell>
          <cell r="V358">
            <v>21.08</v>
          </cell>
          <cell r="W358">
            <v>21.84</v>
          </cell>
          <cell r="X358">
            <v>22.6</v>
          </cell>
          <cell r="Y358">
            <v>23.56</v>
          </cell>
          <cell r="Z358">
            <v>24.52</v>
          </cell>
          <cell r="AA358">
            <v>25.48</v>
          </cell>
          <cell r="AB358">
            <v>26.44</v>
          </cell>
          <cell r="AC358">
            <v>27.4</v>
          </cell>
          <cell r="AD358">
            <v>28.44</v>
          </cell>
          <cell r="AE358">
            <v>29.48</v>
          </cell>
          <cell r="AF358">
            <v>30.52</v>
          </cell>
          <cell r="AG358">
            <v>31.56</v>
          </cell>
          <cell r="AH358">
            <v>32.6</v>
          </cell>
        </row>
        <row r="359">
          <cell r="C359">
            <v>23016</v>
          </cell>
          <cell r="D359">
            <v>11</v>
          </cell>
          <cell r="E359">
            <v>11.48</v>
          </cell>
          <cell r="F359">
            <v>11.96</v>
          </cell>
          <cell r="G359">
            <v>12.44</v>
          </cell>
          <cell r="H359">
            <v>12.92</v>
          </cell>
          <cell r="I359">
            <v>13.4</v>
          </cell>
          <cell r="J359">
            <v>13.88</v>
          </cell>
          <cell r="K359">
            <v>14.36</v>
          </cell>
          <cell r="L359">
            <v>14.84</v>
          </cell>
          <cell r="M359">
            <v>15.32</v>
          </cell>
          <cell r="N359">
            <v>15.8</v>
          </cell>
          <cell r="O359">
            <v>16.48</v>
          </cell>
          <cell r="P359">
            <v>17.16</v>
          </cell>
          <cell r="Q359">
            <v>17.84</v>
          </cell>
          <cell r="R359">
            <v>18.52</v>
          </cell>
          <cell r="S359">
            <v>19.2</v>
          </cell>
          <cell r="T359">
            <v>19.96</v>
          </cell>
          <cell r="U359">
            <v>20.72</v>
          </cell>
          <cell r="V359">
            <v>21.48</v>
          </cell>
          <cell r="W359">
            <v>22.24</v>
          </cell>
          <cell r="X359">
            <v>23</v>
          </cell>
          <cell r="Y359">
            <v>23.96</v>
          </cell>
          <cell r="Z359">
            <v>24.92</v>
          </cell>
          <cell r="AA359">
            <v>25.88</v>
          </cell>
          <cell r="AB359">
            <v>26.84</v>
          </cell>
          <cell r="AC359">
            <v>27.8</v>
          </cell>
          <cell r="AD359">
            <v>28.96</v>
          </cell>
          <cell r="AE359">
            <v>30.12</v>
          </cell>
          <cell r="AF359">
            <v>31.28</v>
          </cell>
          <cell r="AG359">
            <v>32.44</v>
          </cell>
          <cell r="AH359">
            <v>33.6</v>
          </cell>
        </row>
        <row r="360">
          <cell r="C360">
            <v>23018</v>
          </cell>
          <cell r="D360">
            <v>11.6</v>
          </cell>
          <cell r="E360">
            <v>11.96</v>
          </cell>
          <cell r="F360">
            <v>12.32</v>
          </cell>
          <cell r="G360">
            <v>12.68</v>
          </cell>
          <cell r="H360">
            <v>13.04</v>
          </cell>
          <cell r="I360">
            <v>13.4</v>
          </cell>
          <cell r="J360">
            <v>14</v>
          </cell>
          <cell r="K360">
            <v>14.6</v>
          </cell>
          <cell r="L360">
            <v>15.2</v>
          </cell>
          <cell r="M360">
            <v>15.8</v>
          </cell>
          <cell r="N360">
            <v>16.399999999999999</v>
          </cell>
          <cell r="O360">
            <v>17.04</v>
          </cell>
          <cell r="P360">
            <v>17.68</v>
          </cell>
          <cell r="Q360">
            <v>18.32</v>
          </cell>
          <cell r="R360">
            <v>18.96</v>
          </cell>
          <cell r="S360">
            <v>19.600000000000001</v>
          </cell>
          <cell r="T360">
            <v>20.48</v>
          </cell>
          <cell r="U360">
            <v>21.36</v>
          </cell>
          <cell r="V360">
            <v>22.24</v>
          </cell>
          <cell r="W360">
            <v>23.12</v>
          </cell>
          <cell r="X360">
            <v>24</v>
          </cell>
          <cell r="Y360">
            <v>24.96</v>
          </cell>
          <cell r="Z360">
            <v>25.92</v>
          </cell>
          <cell r="AA360">
            <v>26.88</v>
          </cell>
          <cell r="AB360">
            <v>27.84</v>
          </cell>
          <cell r="AC360">
            <v>28.8</v>
          </cell>
          <cell r="AD360">
            <v>29.96</v>
          </cell>
          <cell r="AE360">
            <v>31.12</v>
          </cell>
          <cell r="AF360">
            <v>32.28</v>
          </cell>
          <cell r="AG360">
            <v>33.44</v>
          </cell>
          <cell r="AH360">
            <v>34.6</v>
          </cell>
        </row>
        <row r="361">
          <cell r="C361">
            <v>23020</v>
          </cell>
          <cell r="D361">
            <v>12</v>
          </cell>
          <cell r="E361">
            <v>12.4</v>
          </cell>
          <cell r="F361">
            <v>12.8</v>
          </cell>
          <cell r="G361">
            <v>13.2</v>
          </cell>
          <cell r="H361">
            <v>13.6</v>
          </cell>
          <cell r="I361">
            <v>14</v>
          </cell>
          <cell r="J361">
            <v>14.56</v>
          </cell>
          <cell r="K361">
            <v>15.12</v>
          </cell>
          <cell r="L361">
            <v>15.68</v>
          </cell>
          <cell r="M361">
            <v>16.239999999999998</v>
          </cell>
          <cell r="N361">
            <v>16.8</v>
          </cell>
          <cell r="O361">
            <v>17.48</v>
          </cell>
          <cell r="P361">
            <v>18.16</v>
          </cell>
          <cell r="Q361">
            <v>18.84</v>
          </cell>
          <cell r="R361">
            <v>19.52</v>
          </cell>
          <cell r="S361">
            <v>20.2</v>
          </cell>
          <cell r="T361">
            <v>20.96</v>
          </cell>
          <cell r="U361">
            <v>21.72</v>
          </cell>
          <cell r="V361">
            <v>22.48</v>
          </cell>
          <cell r="W361">
            <v>23.24</v>
          </cell>
          <cell r="X361">
            <v>24</v>
          </cell>
          <cell r="Y361">
            <v>25.16</v>
          </cell>
          <cell r="Z361">
            <v>26.32</v>
          </cell>
          <cell r="AA361">
            <v>27.48</v>
          </cell>
          <cell r="AB361">
            <v>28.64</v>
          </cell>
          <cell r="AC361">
            <v>29.8</v>
          </cell>
          <cell r="AD361">
            <v>30.84</v>
          </cell>
          <cell r="AE361">
            <v>31.88</v>
          </cell>
          <cell r="AF361">
            <v>32.92</v>
          </cell>
          <cell r="AG361">
            <v>33.96</v>
          </cell>
          <cell r="AH361">
            <v>35</v>
          </cell>
        </row>
        <row r="362">
          <cell r="C362">
            <v>23022</v>
          </cell>
          <cell r="D362">
            <v>12</v>
          </cell>
          <cell r="E362">
            <v>12.48</v>
          </cell>
          <cell r="F362">
            <v>12.96</v>
          </cell>
          <cell r="G362">
            <v>13.44</v>
          </cell>
          <cell r="H362">
            <v>13.92</v>
          </cell>
          <cell r="I362">
            <v>14.4</v>
          </cell>
          <cell r="J362">
            <v>14.88</v>
          </cell>
          <cell r="K362">
            <v>15.36</v>
          </cell>
          <cell r="L362">
            <v>15.84</v>
          </cell>
          <cell r="M362">
            <v>16.32</v>
          </cell>
          <cell r="N362">
            <v>16.8</v>
          </cell>
          <cell r="O362">
            <v>17.559999999999999</v>
          </cell>
          <cell r="P362">
            <v>18.32</v>
          </cell>
          <cell r="Q362">
            <v>19.079999999999998</v>
          </cell>
          <cell r="R362">
            <v>19.84</v>
          </cell>
          <cell r="S362">
            <v>20.6</v>
          </cell>
          <cell r="T362">
            <v>21.48</v>
          </cell>
          <cell r="U362">
            <v>22.36</v>
          </cell>
          <cell r="V362">
            <v>23.24</v>
          </cell>
          <cell r="W362">
            <v>24.12</v>
          </cell>
          <cell r="X362">
            <v>25</v>
          </cell>
          <cell r="Y362">
            <v>26.04</v>
          </cell>
          <cell r="Z362">
            <v>27.08</v>
          </cell>
          <cell r="AA362">
            <v>28.12</v>
          </cell>
          <cell r="AB362">
            <v>29.16</v>
          </cell>
          <cell r="AC362">
            <v>30.2</v>
          </cell>
          <cell r="AD362">
            <v>31.36</v>
          </cell>
          <cell r="AE362">
            <v>32.520000000000003</v>
          </cell>
          <cell r="AF362">
            <v>33.68</v>
          </cell>
          <cell r="AG362">
            <v>34.840000000000003</v>
          </cell>
          <cell r="AH362">
            <v>36</v>
          </cell>
        </row>
        <row r="363">
          <cell r="C363">
            <v>23024</v>
          </cell>
          <cell r="D363">
            <v>12</v>
          </cell>
          <cell r="E363">
            <v>12.48</v>
          </cell>
          <cell r="F363">
            <v>12.96</v>
          </cell>
          <cell r="G363">
            <v>13.44</v>
          </cell>
          <cell r="H363">
            <v>13.92</v>
          </cell>
          <cell r="I363">
            <v>14.4</v>
          </cell>
          <cell r="J363">
            <v>14.96</v>
          </cell>
          <cell r="K363">
            <v>15.52</v>
          </cell>
          <cell r="L363">
            <v>16.079999999999998</v>
          </cell>
          <cell r="M363">
            <v>16.64</v>
          </cell>
          <cell r="N363">
            <v>17.2</v>
          </cell>
          <cell r="O363">
            <v>17.88</v>
          </cell>
          <cell r="P363">
            <v>18.559999999999999</v>
          </cell>
          <cell r="Q363">
            <v>19.239999999999998</v>
          </cell>
          <cell r="R363">
            <v>19.920000000000002</v>
          </cell>
          <cell r="S363">
            <v>20.6</v>
          </cell>
          <cell r="T363">
            <v>21.56</v>
          </cell>
          <cell r="U363">
            <v>22.52</v>
          </cell>
          <cell r="V363">
            <v>23.48</v>
          </cell>
          <cell r="W363">
            <v>24.44</v>
          </cell>
          <cell r="X363">
            <v>25.4</v>
          </cell>
          <cell r="Y363">
            <v>26.48</v>
          </cell>
          <cell r="Z363">
            <v>27.56</v>
          </cell>
          <cell r="AA363">
            <v>28.64</v>
          </cell>
          <cell r="AB363">
            <v>29.72</v>
          </cell>
          <cell r="AC363">
            <v>30.8</v>
          </cell>
          <cell r="AD363">
            <v>32.04</v>
          </cell>
          <cell r="AE363">
            <v>33.28</v>
          </cell>
          <cell r="AF363">
            <v>34.520000000000003</v>
          </cell>
          <cell r="AG363">
            <v>35.76</v>
          </cell>
          <cell r="AH363">
            <v>37</v>
          </cell>
        </row>
        <row r="364">
          <cell r="C364">
            <v>23026</v>
          </cell>
          <cell r="D364">
            <v>12</v>
          </cell>
          <cell r="E364">
            <v>12.48</v>
          </cell>
          <cell r="F364">
            <v>12.96</v>
          </cell>
          <cell r="G364">
            <v>13.44</v>
          </cell>
          <cell r="H364">
            <v>13.92</v>
          </cell>
          <cell r="I364">
            <v>14.4</v>
          </cell>
          <cell r="J364">
            <v>15.08</v>
          </cell>
          <cell r="K364">
            <v>15.76</v>
          </cell>
          <cell r="L364">
            <v>16.440000000000001</v>
          </cell>
          <cell r="M364">
            <v>17.12</v>
          </cell>
          <cell r="N364">
            <v>17.8</v>
          </cell>
          <cell r="O364">
            <v>18.559999999999999</v>
          </cell>
          <cell r="P364">
            <v>19.32</v>
          </cell>
          <cell r="Q364">
            <v>20.079999999999998</v>
          </cell>
          <cell r="R364">
            <v>20.84</v>
          </cell>
          <cell r="S364">
            <v>21.6</v>
          </cell>
          <cell r="T364">
            <v>22.48</v>
          </cell>
          <cell r="U364">
            <v>23.36</v>
          </cell>
          <cell r="V364">
            <v>24.24</v>
          </cell>
          <cell r="W364">
            <v>25.12</v>
          </cell>
          <cell r="X364">
            <v>26</v>
          </cell>
          <cell r="Y364">
            <v>27.04</v>
          </cell>
          <cell r="Z364">
            <v>28.08</v>
          </cell>
          <cell r="AA364">
            <v>29.12</v>
          </cell>
          <cell r="AB364">
            <v>30.16</v>
          </cell>
          <cell r="AC364">
            <v>31.2</v>
          </cell>
          <cell r="AD364">
            <v>32.44</v>
          </cell>
          <cell r="AE364">
            <v>33.68</v>
          </cell>
          <cell r="AF364">
            <v>34.92</v>
          </cell>
          <cell r="AG364">
            <v>36.159999999999997</v>
          </cell>
          <cell r="AH364">
            <v>37.4</v>
          </cell>
        </row>
        <row r="365">
          <cell r="C365">
            <v>23028</v>
          </cell>
          <cell r="D365">
            <v>12.4</v>
          </cell>
          <cell r="E365">
            <v>12.88</v>
          </cell>
          <cell r="F365">
            <v>13.36</v>
          </cell>
          <cell r="G365">
            <v>13.84</v>
          </cell>
          <cell r="H365">
            <v>14.32</v>
          </cell>
          <cell r="I365">
            <v>14.8</v>
          </cell>
          <cell r="J365">
            <v>15.4</v>
          </cell>
          <cell r="K365">
            <v>16</v>
          </cell>
          <cell r="L365">
            <v>16.600000000000001</v>
          </cell>
          <cell r="M365">
            <v>17.2</v>
          </cell>
          <cell r="N365">
            <v>17.8</v>
          </cell>
          <cell r="O365">
            <v>18.559999999999999</v>
          </cell>
          <cell r="P365">
            <v>19.32</v>
          </cell>
          <cell r="Q365">
            <v>20.079999999999998</v>
          </cell>
          <cell r="R365">
            <v>20.84</v>
          </cell>
          <cell r="S365">
            <v>21.6</v>
          </cell>
          <cell r="T365">
            <v>22.56</v>
          </cell>
          <cell r="U365">
            <v>23.52</v>
          </cell>
          <cell r="V365">
            <v>24.48</v>
          </cell>
          <cell r="W365">
            <v>25.44</v>
          </cell>
          <cell r="X365">
            <v>26.4</v>
          </cell>
          <cell r="Y365">
            <v>27.56</v>
          </cell>
          <cell r="Z365">
            <v>28.72</v>
          </cell>
          <cell r="AA365">
            <v>29.88</v>
          </cell>
          <cell r="AB365">
            <v>31.04</v>
          </cell>
          <cell r="AC365">
            <v>32.200000000000003</v>
          </cell>
          <cell r="AD365">
            <v>33.44</v>
          </cell>
          <cell r="AE365">
            <v>34.68</v>
          </cell>
          <cell r="AF365">
            <v>35.92</v>
          </cell>
          <cell r="AG365">
            <v>37.159999999999997</v>
          </cell>
          <cell r="AH365">
            <v>38.4</v>
          </cell>
        </row>
        <row r="366">
          <cell r="C366">
            <v>23030</v>
          </cell>
          <cell r="D366">
            <v>13</v>
          </cell>
          <cell r="E366">
            <v>13.48</v>
          </cell>
          <cell r="F366">
            <v>13.96</v>
          </cell>
          <cell r="G366">
            <v>14.44</v>
          </cell>
          <cell r="H366">
            <v>14.92</v>
          </cell>
          <cell r="I366">
            <v>15.4</v>
          </cell>
          <cell r="J366">
            <v>15.96</v>
          </cell>
          <cell r="K366">
            <v>16.52</v>
          </cell>
          <cell r="L366">
            <v>17.079999999999998</v>
          </cell>
          <cell r="M366">
            <v>17.64</v>
          </cell>
          <cell r="N366">
            <v>18.2</v>
          </cell>
          <cell r="O366">
            <v>18.96</v>
          </cell>
          <cell r="P366">
            <v>19.72</v>
          </cell>
          <cell r="Q366">
            <v>20.48</v>
          </cell>
          <cell r="R366">
            <v>21.24</v>
          </cell>
          <cell r="S366">
            <v>22</v>
          </cell>
          <cell r="T366">
            <v>22.96</v>
          </cell>
          <cell r="U366">
            <v>23.92</v>
          </cell>
          <cell r="V366">
            <v>24.88</v>
          </cell>
          <cell r="W366">
            <v>25.84</v>
          </cell>
          <cell r="X366">
            <v>26.8</v>
          </cell>
          <cell r="Y366">
            <v>27.96</v>
          </cell>
          <cell r="Z366">
            <v>29.12</v>
          </cell>
          <cell r="AA366">
            <v>30.28</v>
          </cell>
          <cell r="AB366">
            <v>31.44</v>
          </cell>
          <cell r="AC366">
            <v>32.6</v>
          </cell>
          <cell r="AD366">
            <v>33.840000000000003</v>
          </cell>
          <cell r="AE366">
            <v>35.08</v>
          </cell>
          <cell r="AF366">
            <v>36.32</v>
          </cell>
          <cell r="AG366">
            <v>37.56</v>
          </cell>
          <cell r="AH366">
            <v>38.799999999999997</v>
          </cell>
        </row>
        <row r="367">
          <cell r="C367">
            <v>24000</v>
          </cell>
          <cell r="D367">
            <v>8.8000000000000007</v>
          </cell>
          <cell r="E367">
            <v>9.24</v>
          </cell>
          <cell r="F367">
            <v>9.68</v>
          </cell>
          <cell r="G367">
            <v>10.119999999999999</v>
          </cell>
          <cell r="H367">
            <v>10.56</v>
          </cell>
          <cell r="I367">
            <v>11</v>
          </cell>
          <cell r="J367">
            <v>11.4</v>
          </cell>
          <cell r="K367">
            <v>11.8</v>
          </cell>
          <cell r="L367">
            <v>12.2</v>
          </cell>
          <cell r="M367">
            <v>12.6</v>
          </cell>
          <cell r="N367">
            <v>13</v>
          </cell>
          <cell r="O367">
            <v>13.48</v>
          </cell>
          <cell r="P367">
            <v>13.96</v>
          </cell>
          <cell r="Q367">
            <v>14.44</v>
          </cell>
          <cell r="R367">
            <v>14.92</v>
          </cell>
          <cell r="S367">
            <v>15.4</v>
          </cell>
          <cell r="T367">
            <v>16.04</v>
          </cell>
          <cell r="U367">
            <v>16.68</v>
          </cell>
          <cell r="V367">
            <v>17.32</v>
          </cell>
          <cell r="W367">
            <v>17.96</v>
          </cell>
          <cell r="X367">
            <v>18.600000000000001</v>
          </cell>
          <cell r="Y367">
            <v>19.28</v>
          </cell>
          <cell r="Z367">
            <v>19.96</v>
          </cell>
          <cell r="AA367">
            <v>20.64</v>
          </cell>
          <cell r="AB367">
            <v>21.32</v>
          </cell>
          <cell r="AC367">
            <v>22</v>
          </cell>
          <cell r="AD367">
            <v>22.68</v>
          </cell>
          <cell r="AE367">
            <v>23.36</v>
          </cell>
          <cell r="AF367">
            <v>24.04</v>
          </cell>
          <cell r="AG367">
            <v>24.72</v>
          </cell>
          <cell r="AH367">
            <v>25.4</v>
          </cell>
        </row>
        <row r="368">
          <cell r="C368">
            <v>24004</v>
          </cell>
          <cell r="D368">
            <v>8.8000000000000007</v>
          </cell>
          <cell r="E368">
            <v>9.24</v>
          </cell>
          <cell r="F368">
            <v>9.68</v>
          </cell>
          <cell r="G368">
            <v>10.119999999999999</v>
          </cell>
          <cell r="H368">
            <v>10.56</v>
          </cell>
          <cell r="I368">
            <v>11</v>
          </cell>
          <cell r="J368">
            <v>11.4</v>
          </cell>
          <cell r="K368">
            <v>11.8</v>
          </cell>
          <cell r="L368">
            <v>12.2</v>
          </cell>
          <cell r="M368">
            <v>12.6</v>
          </cell>
          <cell r="N368">
            <v>13</v>
          </cell>
          <cell r="O368">
            <v>13.48</v>
          </cell>
          <cell r="P368">
            <v>13.96</v>
          </cell>
          <cell r="Q368">
            <v>14.44</v>
          </cell>
          <cell r="R368">
            <v>14.92</v>
          </cell>
          <cell r="S368">
            <v>15.4</v>
          </cell>
          <cell r="T368">
            <v>16.04</v>
          </cell>
          <cell r="U368">
            <v>16.68</v>
          </cell>
          <cell r="V368">
            <v>17.32</v>
          </cell>
          <cell r="W368">
            <v>17.96</v>
          </cell>
          <cell r="X368">
            <v>18.600000000000001</v>
          </cell>
          <cell r="Y368">
            <v>19.28</v>
          </cell>
          <cell r="Z368">
            <v>19.96</v>
          </cell>
          <cell r="AA368">
            <v>20.64</v>
          </cell>
          <cell r="AB368">
            <v>21.32</v>
          </cell>
          <cell r="AC368">
            <v>22</v>
          </cell>
          <cell r="AD368">
            <v>22.68</v>
          </cell>
          <cell r="AE368">
            <v>23.36</v>
          </cell>
          <cell r="AF368">
            <v>24.04</v>
          </cell>
          <cell r="AG368">
            <v>24.72</v>
          </cell>
          <cell r="AH368">
            <v>25.4</v>
          </cell>
        </row>
        <row r="369">
          <cell r="C369">
            <v>24006</v>
          </cell>
          <cell r="D369">
            <v>9</v>
          </cell>
          <cell r="E369">
            <v>9.4</v>
          </cell>
          <cell r="F369">
            <v>9.8000000000000007</v>
          </cell>
          <cell r="G369">
            <v>10.199999999999999</v>
          </cell>
          <cell r="H369">
            <v>10.6</v>
          </cell>
          <cell r="I369">
            <v>11</v>
          </cell>
          <cell r="J369">
            <v>11.44</v>
          </cell>
          <cell r="K369">
            <v>11.88</v>
          </cell>
          <cell r="L369">
            <v>12.32</v>
          </cell>
          <cell r="M369">
            <v>12.76</v>
          </cell>
          <cell r="N369">
            <v>13.2</v>
          </cell>
          <cell r="O369">
            <v>13.64</v>
          </cell>
          <cell r="P369">
            <v>14.08</v>
          </cell>
          <cell r="Q369">
            <v>14.52</v>
          </cell>
          <cell r="R369">
            <v>14.96</v>
          </cell>
          <cell r="S369">
            <v>15.4</v>
          </cell>
          <cell r="T369">
            <v>16.079999999999998</v>
          </cell>
          <cell r="U369">
            <v>16.760000000000002</v>
          </cell>
          <cell r="V369">
            <v>17.440000000000001</v>
          </cell>
          <cell r="W369">
            <v>18.12</v>
          </cell>
          <cell r="X369">
            <v>18.8</v>
          </cell>
          <cell r="Y369">
            <v>19.48</v>
          </cell>
          <cell r="Z369">
            <v>20.16</v>
          </cell>
          <cell r="AA369">
            <v>20.84</v>
          </cell>
          <cell r="AB369">
            <v>21.52</v>
          </cell>
          <cell r="AC369">
            <v>22.2</v>
          </cell>
          <cell r="AD369">
            <v>23.04</v>
          </cell>
          <cell r="AE369">
            <v>23.88</v>
          </cell>
          <cell r="AF369">
            <v>24.72</v>
          </cell>
          <cell r="AG369">
            <v>25.56</v>
          </cell>
          <cell r="AH369">
            <v>26.4</v>
          </cell>
        </row>
        <row r="370">
          <cell r="C370">
            <v>24008</v>
          </cell>
          <cell r="D370">
            <v>9.8000000000000007</v>
          </cell>
          <cell r="E370">
            <v>10.039999999999999</v>
          </cell>
          <cell r="F370">
            <v>10.28</v>
          </cell>
          <cell r="G370">
            <v>10.52</v>
          </cell>
          <cell r="H370">
            <v>10.76</v>
          </cell>
          <cell r="I370">
            <v>11</v>
          </cell>
          <cell r="J370">
            <v>11.44</v>
          </cell>
          <cell r="K370">
            <v>11.88</v>
          </cell>
          <cell r="L370">
            <v>12.32</v>
          </cell>
          <cell r="M370">
            <v>12.76</v>
          </cell>
          <cell r="N370">
            <v>13.2</v>
          </cell>
          <cell r="O370">
            <v>13.84</v>
          </cell>
          <cell r="P370">
            <v>14.48</v>
          </cell>
          <cell r="Q370">
            <v>15.12</v>
          </cell>
          <cell r="R370">
            <v>15.76</v>
          </cell>
          <cell r="S370">
            <v>16.399999999999999</v>
          </cell>
          <cell r="T370">
            <v>17.04</v>
          </cell>
          <cell r="U370">
            <v>17.68</v>
          </cell>
          <cell r="V370">
            <v>18.32</v>
          </cell>
          <cell r="W370">
            <v>18.96</v>
          </cell>
          <cell r="X370">
            <v>19.600000000000001</v>
          </cell>
          <cell r="Y370">
            <v>20.32</v>
          </cell>
          <cell r="Z370">
            <v>21.04</v>
          </cell>
          <cell r="AA370">
            <v>21.76</v>
          </cell>
          <cell r="AB370">
            <v>22.48</v>
          </cell>
          <cell r="AC370">
            <v>23.2</v>
          </cell>
          <cell r="AD370">
            <v>24.08</v>
          </cell>
          <cell r="AE370">
            <v>24.96</v>
          </cell>
          <cell r="AF370">
            <v>25.84</v>
          </cell>
          <cell r="AG370">
            <v>26.72</v>
          </cell>
          <cell r="AH370">
            <v>27.6</v>
          </cell>
        </row>
        <row r="371">
          <cell r="C371">
            <v>24010</v>
          </cell>
          <cell r="D371">
            <v>9.8000000000000007</v>
          </cell>
          <cell r="E371">
            <v>10.08</v>
          </cell>
          <cell r="F371">
            <v>10.36</v>
          </cell>
          <cell r="G371">
            <v>10.64</v>
          </cell>
          <cell r="H371">
            <v>10.92</v>
          </cell>
          <cell r="I371">
            <v>11.2</v>
          </cell>
          <cell r="J371">
            <v>11.64</v>
          </cell>
          <cell r="K371">
            <v>12.08</v>
          </cell>
          <cell r="L371">
            <v>12.52</v>
          </cell>
          <cell r="M371">
            <v>12.96</v>
          </cell>
          <cell r="N371">
            <v>13.4</v>
          </cell>
          <cell r="O371">
            <v>14</v>
          </cell>
          <cell r="P371">
            <v>14.6</v>
          </cell>
          <cell r="Q371">
            <v>15.2</v>
          </cell>
          <cell r="R371">
            <v>15.8</v>
          </cell>
          <cell r="S371">
            <v>16.399999999999999</v>
          </cell>
          <cell r="T371">
            <v>17.079999999999998</v>
          </cell>
          <cell r="U371">
            <v>17.760000000000002</v>
          </cell>
          <cell r="V371">
            <v>18.440000000000001</v>
          </cell>
          <cell r="W371">
            <v>19.12</v>
          </cell>
          <cell r="X371">
            <v>19.8</v>
          </cell>
          <cell r="Y371">
            <v>20.68</v>
          </cell>
          <cell r="Z371">
            <v>21.56</v>
          </cell>
          <cell r="AA371">
            <v>22.44</v>
          </cell>
          <cell r="AB371">
            <v>23.32</v>
          </cell>
          <cell r="AC371">
            <v>24.2</v>
          </cell>
          <cell r="AD371">
            <v>25.08</v>
          </cell>
          <cell r="AE371">
            <v>25.96</v>
          </cell>
          <cell r="AF371">
            <v>26.84</v>
          </cell>
          <cell r="AG371">
            <v>27.72</v>
          </cell>
          <cell r="AH371">
            <v>28.6</v>
          </cell>
        </row>
        <row r="372">
          <cell r="C372">
            <v>24012</v>
          </cell>
          <cell r="D372">
            <v>9.8000000000000007</v>
          </cell>
          <cell r="E372">
            <v>10.24</v>
          </cell>
          <cell r="F372">
            <v>10.68</v>
          </cell>
          <cell r="G372">
            <v>11.12</v>
          </cell>
          <cell r="H372">
            <v>11.56</v>
          </cell>
          <cell r="I372">
            <v>12</v>
          </cell>
          <cell r="J372">
            <v>12.44</v>
          </cell>
          <cell r="K372">
            <v>12.88</v>
          </cell>
          <cell r="L372">
            <v>13.32</v>
          </cell>
          <cell r="M372">
            <v>13.76</v>
          </cell>
          <cell r="N372">
            <v>14.2</v>
          </cell>
          <cell r="O372">
            <v>14.68</v>
          </cell>
          <cell r="P372">
            <v>15.16</v>
          </cell>
          <cell r="Q372">
            <v>15.64</v>
          </cell>
          <cell r="R372">
            <v>16.12</v>
          </cell>
          <cell r="S372">
            <v>16.600000000000001</v>
          </cell>
          <cell r="T372">
            <v>17.28</v>
          </cell>
          <cell r="U372">
            <v>17.96</v>
          </cell>
          <cell r="V372">
            <v>18.64</v>
          </cell>
          <cell r="W372">
            <v>19.32</v>
          </cell>
          <cell r="X372">
            <v>20</v>
          </cell>
          <cell r="Y372">
            <v>20.84</v>
          </cell>
          <cell r="Z372">
            <v>21.68</v>
          </cell>
          <cell r="AA372">
            <v>22.52</v>
          </cell>
          <cell r="AB372">
            <v>23.36</v>
          </cell>
          <cell r="AC372">
            <v>24.2</v>
          </cell>
          <cell r="AD372">
            <v>25.28</v>
          </cell>
          <cell r="AE372">
            <v>26.36</v>
          </cell>
          <cell r="AF372">
            <v>27.44</v>
          </cell>
          <cell r="AG372">
            <v>28.52</v>
          </cell>
          <cell r="AH372">
            <v>29.6</v>
          </cell>
        </row>
        <row r="373">
          <cell r="C373">
            <v>24014</v>
          </cell>
          <cell r="D373">
            <v>10</v>
          </cell>
          <cell r="E373">
            <v>10.4</v>
          </cell>
          <cell r="F373">
            <v>10.8</v>
          </cell>
          <cell r="G373">
            <v>11.2</v>
          </cell>
          <cell r="H373">
            <v>11.6</v>
          </cell>
          <cell r="I373">
            <v>12</v>
          </cell>
          <cell r="J373">
            <v>12.44</v>
          </cell>
          <cell r="K373">
            <v>12.88</v>
          </cell>
          <cell r="L373">
            <v>13.32</v>
          </cell>
          <cell r="M373">
            <v>13.76</v>
          </cell>
          <cell r="N373">
            <v>14.2</v>
          </cell>
          <cell r="O373">
            <v>14.84</v>
          </cell>
          <cell r="P373">
            <v>15.48</v>
          </cell>
          <cell r="Q373">
            <v>16.12</v>
          </cell>
          <cell r="R373">
            <v>16.760000000000002</v>
          </cell>
          <cell r="S373">
            <v>17.399999999999999</v>
          </cell>
          <cell r="T373">
            <v>18.079999999999998</v>
          </cell>
          <cell r="U373">
            <v>18.760000000000002</v>
          </cell>
          <cell r="V373">
            <v>19.440000000000001</v>
          </cell>
          <cell r="W373">
            <v>20.12</v>
          </cell>
          <cell r="X373">
            <v>20.8</v>
          </cell>
          <cell r="Y373">
            <v>21.68</v>
          </cell>
          <cell r="Z373">
            <v>22.56</v>
          </cell>
          <cell r="AA373">
            <v>23.44</v>
          </cell>
          <cell r="AB373">
            <v>24.32</v>
          </cell>
          <cell r="AC373">
            <v>25.2</v>
          </cell>
          <cell r="AD373">
            <v>26.12</v>
          </cell>
          <cell r="AE373">
            <v>27.04</v>
          </cell>
          <cell r="AF373">
            <v>27.96</v>
          </cell>
          <cell r="AG373">
            <v>28.88</v>
          </cell>
          <cell r="AH373">
            <v>29.8</v>
          </cell>
        </row>
        <row r="374">
          <cell r="C374">
            <v>24016</v>
          </cell>
          <cell r="D374">
            <v>10</v>
          </cell>
          <cell r="E374">
            <v>10.44</v>
          </cell>
          <cell r="F374">
            <v>10.88</v>
          </cell>
          <cell r="G374">
            <v>11.32</v>
          </cell>
          <cell r="H374">
            <v>11.76</v>
          </cell>
          <cell r="I374">
            <v>12.2</v>
          </cell>
          <cell r="J374">
            <v>12.64</v>
          </cell>
          <cell r="K374">
            <v>13.08</v>
          </cell>
          <cell r="L374">
            <v>13.52</v>
          </cell>
          <cell r="M374">
            <v>13.96</v>
          </cell>
          <cell r="N374">
            <v>14.4</v>
          </cell>
          <cell r="O374">
            <v>15.04</v>
          </cell>
          <cell r="P374">
            <v>15.68</v>
          </cell>
          <cell r="Q374">
            <v>16.32</v>
          </cell>
          <cell r="R374">
            <v>16.96</v>
          </cell>
          <cell r="S374">
            <v>17.600000000000001</v>
          </cell>
          <cell r="T374">
            <v>18.28</v>
          </cell>
          <cell r="U374">
            <v>18.96</v>
          </cell>
          <cell r="V374">
            <v>19.64</v>
          </cell>
          <cell r="W374">
            <v>20.32</v>
          </cell>
          <cell r="X374">
            <v>21</v>
          </cell>
          <cell r="Y374">
            <v>21.88</v>
          </cell>
          <cell r="Z374">
            <v>22.76</v>
          </cell>
          <cell r="AA374">
            <v>23.64</v>
          </cell>
          <cell r="AB374">
            <v>24.52</v>
          </cell>
          <cell r="AC374">
            <v>25.4</v>
          </cell>
          <cell r="AD374">
            <v>26.48</v>
          </cell>
          <cell r="AE374">
            <v>27.56</v>
          </cell>
          <cell r="AF374">
            <v>28.64</v>
          </cell>
          <cell r="AG374">
            <v>29.72</v>
          </cell>
          <cell r="AH374">
            <v>30.8</v>
          </cell>
        </row>
        <row r="375">
          <cell r="C375">
            <v>24018</v>
          </cell>
          <cell r="D375">
            <v>10.8</v>
          </cell>
          <cell r="E375">
            <v>11.08</v>
          </cell>
          <cell r="F375">
            <v>11.36</v>
          </cell>
          <cell r="G375">
            <v>11.64</v>
          </cell>
          <cell r="H375">
            <v>11.92</v>
          </cell>
          <cell r="I375">
            <v>12.2</v>
          </cell>
          <cell r="J375">
            <v>12.8</v>
          </cell>
          <cell r="K375">
            <v>13.4</v>
          </cell>
          <cell r="L375">
            <v>14</v>
          </cell>
          <cell r="M375">
            <v>14.6</v>
          </cell>
          <cell r="N375">
            <v>15.2</v>
          </cell>
          <cell r="O375">
            <v>15.72</v>
          </cell>
          <cell r="P375">
            <v>16.239999999999998</v>
          </cell>
          <cell r="Q375">
            <v>16.760000000000002</v>
          </cell>
          <cell r="R375">
            <v>17.28</v>
          </cell>
          <cell r="S375">
            <v>17.8</v>
          </cell>
          <cell r="T375">
            <v>18.64</v>
          </cell>
          <cell r="U375">
            <v>19.48</v>
          </cell>
          <cell r="V375">
            <v>20.32</v>
          </cell>
          <cell r="W375">
            <v>21.16</v>
          </cell>
          <cell r="X375">
            <v>22</v>
          </cell>
          <cell r="Y375">
            <v>22.88</v>
          </cell>
          <cell r="Z375">
            <v>23.76</v>
          </cell>
          <cell r="AA375">
            <v>24.64</v>
          </cell>
          <cell r="AB375">
            <v>25.52</v>
          </cell>
          <cell r="AC375">
            <v>26.4</v>
          </cell>
          <cell r="AD375">
            <v>27.48</v>
          </cell>
          <cell r="AE375">
            <v>28.56</v>
          </cell>
          <cell r="AF375">
            <v>29.64</v>
          </cell>
          <cell r="AG375">
            <v>30.72</v>
          </cell>
          <cell r="AH375">
            <v>31.8</v>
          </cell>
        </row>
        <row r="376">
          <cell r="C376">
            <v>24020</v>
          </cell>
          <cell r="D376">
            <v>11</v>
          </cell>
          <cell r="E376">
            <v>11.4</v>
          </cell>
          <cell r="F376">
            <v>11.8</v>
          </cell>
          <cell r="G376">
            <v>12.2</v>
          </cell>
          <cell r="H376">
            <v>12.6</v>
          </cell>
          <cell r="I376">
            <v>13</v>
          </cell>
          <cell r="J376">
            <v>13.48</v>
          </cell>
          <cell r="K376">
            <v>13.96</v>
          </cell>
          <cell r="L376">
            <v>14.44</v>
          </cell>
          <cell r="M376">
            <v>14.92</v>
          </cell>
          <cell r="N376">
            <v>15.4</v>
          </cell>
          <cell r="O376">
            <v>16.04</v>
          </cell>
          <cell r="P376">
            <v>16.68</v>
          </cell>
          <cell r="Q376">
            <v>17.32</v>
          </cell>
          <cell r="R376">
            <v>17.96</v>
          </cell>
          <cell r="S376">
            <v>18.600000000000001</v>
          </cell>
          <cell r="T376">
            <v>19.28</v>
          </cell>
          <cell r="U376">
            <v>19.96</v>
          </cell>
          <cell r="V376">
            <v>20.64</v>
          </cell>
          <cell r="W376">
            <v>21.32</v>
          </cell>
          <cell r="X376">
            <v>22</v>
          </cell>
          <cell r="Y376">
            <v>23.08</v>
          </cell>
          <cell r="Z376">
            <v>24.16</v>
          </cell>
          <cell r="AA376">
            <v>25.24</v>
          </cell>
          <cell r="AB376">
            <v>26.32</v>
          </cell>
          <cell r="AC376">
            <v>27.4</v>
          </cell>
          <cell r="AD376">
            <v>28.32</v>
          </cell>
          <cell r="AE376">
            <v>29.24</v>
          </cell>
          <cell r="AF376">
            <v>30.16</v>
          </cell>
          <cell r="AG376">
            <v>31.08</v>
          </cell>
          <cell r="AH376">
            <v>32</v>
          </cell>
        </row>
        <row r="377">
          <cell r="C377">
            <v>24022</v>
          </cell>
          <cell r="D377">
            <v>11</v>
          </cell>
          <cell r="E377">
            <v>11.44</v>
          </cell>
          <cell r="F377">
            <v>11.88</v>
          </cell>
          <cell r="G377">
            <v>12.32</v>
          </cell>
          <cell r="H377">
            <v>12.76</v>
          </cell>
          <cell r="I377">
            <v>13.2</v>
          </cell>
          <cell r="J377">
            <v>13.64</v>
          </cell>
          <cell r="K377">
            <v>14.08</v>
          </cell>
          <cell r="L377">
            <v>14.52</v>
          </cell>
          <cell r="M377">
            <v>14.96</v>
          </cell>
          <cell r="N377">
            <v>15.4</v>
          </cell>
          <cell r="O377">
            <v>16.079999999999998</v>
          </cell>
          <cell r="P377">
            <v>16.760000000000002</v>
          </cell>
          <cell r="Q377">
            <v>17.440000000000001</v>
          </cell>
          <cell r="R377">
            <v>18.12</v>
          </cell>
          <cell r="S377">
            <v>18.8</v>
          </cell>
          <cell r="T377">
            <v>19.64</v>
          </cell>
          <cell r="U377">
            <v>20.48</v>
          </cell>
          <cell r="V377">
            <v>21.32</v>
          </cell>
          <cell r="W377">
            <v>22.16</v>
          </cell>
          <cell r="X377">
            <v>23</v>
          </cell>
          <cell r="Y377">
            <v>23.92</v>
          </cell>
          <cell r="Z377">
            <v>24.84</v>
          </cell>
          <cell r="AA377">
            <v>25.76</v>
          </cell>
          <cell r="AB377">
            <v>26.68</v>
          </cell>
          <cell r="AC377">
            <v>27.6</v>
          </cell>
          <cell r="AD377">
            <v>28.68</v>
          </cell>
          <cell r="AE377">
            <v>29.76</v>
          </cell>
          <cell r="AF377">
            <v>30.84</v>
          </cell>
          <cell r="AG377">
            <v>31.92</v>
          </cell>
          <cell r="AH377">
            <v>33</v>
          </cell>
        </row>
        <row r="378">
          <cell r="C378">
            <v>24024</v>
          </cell>
          <cell r="D378">
            <v>11</v>
          </cell>
          <cell r="E378">
            <v>11.44</v>
          </cell>
          <cell r="F378">
            <v>11.88</v>
          </cell>
          <cell r="G378">
            <v>12.32</v>
          </cell>
          <cell r="H378">
            <v>12.76</v>
          </cell>
          <cell r="I378">
            <v>13.2</v>
          </cell>
          <cell r="J378">
            <v>13.68</v>
          </cell>
          <cell r="K378">
            <v>14.16</v>
          </cell>
          <cell r="L378">
            <v>14.64</v>
          </cell>
          <cell r="M378">
            <v>15.12</v>
          </cell>
          <cell r="N378">
            <v>15.6</v>
          </cell>
          <cell r="O378">
            <v>16.239999999999998</v>
          </cell>
          <cell r="P378">
            <v>16.88</v>
          </cell>
          <cell r="Q378">
            <v>17.52</v>
          </cell>
          <cell r="R378">
            <v>18.16</v>
          </cell>
          <cell r="S378">
            <v>18.8</v>
          </cell>
          <cell r="T378">
            <v>19.68</v>
          </cell>
          <cell r="U378">
            <v>20.56</v>
          </cell>
          <cell r="V378">
            <v>21.44</v>
          </cell>
          <cell r="W378">
            <v>22.32</v>
          </cell>
          <cell r="X378">
            <v>23.2</v>
          </cell>
          <cell r="Y378">
            <v>24.24</v>
          </cell>
          <cell r="Z378">
            <v>25.28</v>
          </cell>
          <cell r="AA378">
            <v>26.32</v>
          </cell>
          <cell r="AB378">
            <v>27.36</v>
          </cell>
          <cell r="AC378">
            <v>28.4</v>
          </cell>
          <cell r="AD378">
            <v>29.52</v>
          </cell>
          <cell r="AE378">
            <v>30.64</v>
          </cell>
          <cell r="AF378">
            <v>31.76</v>
          </cell>
          <cell r="AG378">
            <v>32.880000000000003</v>
          </cell>
          <cell r="AH378">
            <v>34</v>
          </cell>
        </row>
        <row r="379">
          <cell r="C379">
            <v>24026</v>
          </cell>
          <cell r="D379">
            <v>11</v>
          </cell>
          <cell r="E379">
            <v>11.44</v>
          </cell>
          <cell r="F379">
            <v>11.88</v>
          </cell>
          <cell r="G379">
            <v>12.32</v>
          </cell>
          <cell r="H379">
            <v>12.76</v>
          </cell>
          <cell r="I379">
            <v>13.2</v>
          </cell>
          <cell r="J379">
            <v>13.84</v>
          </cell>
          <cell r="K379">
            <v>14.48</v>
          </cell>
          <cell r="L379">
            <v>15.12</v>
          </cell>
          <cell r="M379">
            <v>15.76</v>
          </cell>
          <cell r="N379">
            <v>16.399999999999999</v>
          </cell>
          <cell r="O379">
            <v>17.079999999999998</v>
          </cell>
          <cell r="P379">
            <v>17.760000000000002</v>
          </cell>
          <cell r="Q379">
            <v>18.440000000000001</v>
          </cell>
          <cell r="R379">
            <v>19.12</v>
          </cell>
          <cell r="S379">
            <v>19.8</v>
          </cell>
          <cell r="T379">
            <v>20.64</v>
          </cell>
          <cell r="U379">
            <v>21.48</v>
          </cell>
          <cell r="V379">
            <v>22.32</v>
          </cell>
          <cell r="W379">
            <v>23.16</v>
          </cell>
          <cell r="X379">
            <v>24</v>
          </cell>
          <cell r="Y379">
            <v>24.92</v>
          </cell>
          <cell r="Z379">
            <v>25.84</v>
          </cell>
          <cell r="AA379">
            <v>26.76</v>
          </cell>
          <cell r="AB379">
            <v>27.68</v>
          </cell>
          <cell r="AC379">
            <v>28.6</v>
          </cell>
          <cell r="AD379">
            <v>29.72</v>
          </cell>
          <cell r="AE379">
            <v>30.84</v>
          </cell>
          <cell r="AF379">
            <v>31.96</v>
          </cell>
          <cell r="AG379">
            <v>33.08</v>
          </cell>
          <cell r="AH379">
            <v>34.200000000000003</v>
          </cell>
        </row>
        <row r="380">
          <cell r="C380">
            <v>24028</v>
          </cell>
          <cell r="D380">
            <v>11.2</v>
          </cell>
          <cell r="E380">
            <v>11.64</v>
          </cell>
          <cell r="F380">
            <v>12.08</v>
          </cell>
          <cell r="G380">
            <v>12.52</v>
          </cell>
          <cell r="H380">
            <v>12.96</v>
          </cell>
          <cell r="I380">
            <v>13.4</v>
          </cell>
          <cell r="J380">
            <v>14</v>
          </cell>
          <cell r="K380">
            <v>14.6</v>
          </cell>
          <cell r="L380">
            <v>15.2</v>
          </cell>
          <cell r="M380">
            <v>15.8</v>
          </cell>
          <cell r="N380">
            <v>16.399999999999999</v>
          </cell>
          <cell r="O380">
            <v>17.079999999999998</v>
          </cell>
          <cell r="P380">
            <v>17.760000000000002</v>
          </cell>
          <cell r="Q380">
            <v>18.440000000000001</v>
          </cell>
          <cell r="R380">
            <v>19.12</v>
          </cell>
          <cell r="S380">
            <v>19.8</v>
          </cell>
          <cell r="T380">
            <v>20.68</v>
          </cell>
          <cell r="U380">
            <v>21.56</v>
          </cell>
          <cell r="V380">
            <v>22.44</v>
          </cell>
          <cell r="W380">
            <v>23.32</v>
          </cell>
          <cell r="X380">
            <v>24.2</v>
          </cell>
          <cell r="Y380">
            <v>25.28</v>
          </cell>
          <cell r="Z380">
            <v>26.36</v>
          </cell>
          <cell r="AA380">
            <v>27.44</v>
          </cell>
          <cell r="AB380">
            <v>28.52</v>
          </cell>
          <cell r="AC380">
            <v>29.6</v>
          </cell>
          <cell r="AD380">
            <v>30.72</v>
          </cell>
          <cell r="AE380">
            <v>31.84</v>
          </cell>
          <cell r="AF380">
            <v>32.96</v>
          </cell>
          <cell r="AG380">
            <v>34.08</v>
          </cell>
          <cell r="AH380">
            <v>35.200000000000003</v>
          </cell>
        </row>
        <row r="381">
          <cell r="C381">
            <v>24030</v>
          </cell>
          <cell r="D381">
            <v>12</v>
          </cell>
          <cell r="E381">
            <v>12.44</v>
          </cell>
          <cell r="F381">
            <v>12.88</v>
          </cell>
          <cell r="G381">
            <v>13.32</v>
          </cell>
          <cell r="H381">
            <v>13.76</v>
          </cell>
          <cell r="I381">
            <v>14.2</v>
          </cell>
          <cell r="J381">
            <v>14.68</v>
          </cell>
          <cell r="K381">
            <v>15.16</v>
          </cell>
          <cell r="L381">
            <v>15.64</v>
          </cell>
          <cell r="M381">
            <v>16.12</v>
          </cell>
          <cell r="N381">
            <v>16.600000000000001</v>
          </cell>
          <cell r="O381">
            <v>17.28</v>
          </cell>
          <cell r="P381">
            <v>17.96</v>
          </cell>
          <cell r="Q381">
            <v>18.64</v>
          </cell>
          <cell r="R381">
            <v>19.32</v>
          </cell>
          <cell r="S381">
            <v>20</v>
          </cell>
          <cell r="T381">
            <v>20.88</v>
          </cell>
          <cell r="U381">
            <v>21.76</v>
          </cell>
          <cell r="V381">
            <v>22.64</v>
          </cell>
          <cell r="W381">
            <v>23.52</v>
          </cell>
          <cell r="X381">
            <v>24.4</v>
          </cell>
          <cell r="Y381">
            <v>25.48</v>
          </cell>
          <cell r="Z381">
            <v>26.56</v>
          </cell>
          <cell r="AA381">
            <v>27.64</v>
          </cell>
          <cell r="AB381">
            <v>28.72</v>
          </cell>
          <cell r="AC381">
            <v>29.8</v>
          </cell>
          <cell r="AD381">
            <v>30.92</v>
          </cell>
          <cell r="AE381">
            <v>32.04</v>
          </cell>
          <cell r="AF381">
            <v>33.159999999999997</v>
          </cell>
          <cell r="AG381">
            <v>34.28</v>
          </cell>
          <cell r="AH381">
            <v>35.4</v>
          </cell>
        </row>
        <row r="382">
          <cell r="C382">
            <v>25000</v>
          </cell>
          <cell r="D382">
            <v>8</v>
          </cell>
          <cell r="E382">
            <v>8.4</v>
          </cell>
          <cell r="F382">
            <v>8.8000000000000007</v>
          </cell>
          <cell r="G382">
            <v>9.1999999999999993</v>
          </cell>
          <cell r="H382">
            <v>9.6</v>
          </cell>
          <cell r="I382">
            <v>10</v>
          </cell>
          <cell r="J382">
            <v>10.4</v>
          </cell>
          <cell r="K382">
            <v>10.8</v>
          </cell>
          <cell r="L382">
            <v>11.2</v>
          </cell>
          <cell r="M382">
            <v>11.6</v>
          </cell>
          <cell r="N382">
            <v>12</v>
          </cell>
          <cell r="O382">
            <v>12.4</v>
          </cell>
          <cell r="P382">
            <v>12.8</v>
          </cell>
          <cell r="Q382">
            <v>13.2</v>
          </cell>
          <cell r="R382">
            <v>13.6</v>
          </cell>
          <cell r="S382">
            <v>14</v>
          </cell>
          <cell r="T382">
            <v>14.6</v>
          </cell>
          <cell r="U382">
            <v>15.2</v>
          </cell>
          <cell r="V382">
            <v>15.8</v>
          </cell>
          <cell r="W382">
            <v>16.399999999999999</v>
          </cell>
          <cell r="X382">
            <v>17</v>
          </cell>
          <cell r="Y382">
            <v>17.600000000000001</v>
          </cell>
          <cell r="Z382">
            <v>18.2</v>
          </cell>
          <cell r="AA382">
            <v>18.8</v>
          </cell>
          <cell r="AB382">
            <v>19.399999999999999</v>
          </cell>
          <cell r="AC382">
            <v>20</v>
          </cell>
          <cell r="AD382">
            <v>20.6</v>
          </cell>
          <cell r="AE382">
            <v>21.2</v>
          </cell>
          <cell r="AF382">
            <v>21.8</v>
          </cell>
          <cell r="AG382">
            <v>22.4</v>
          </cell>
          <cell r="AH382">
            <v>23</v>
          </cell>
        </row>
        <row r="383">
          <cell r="C383">
            <v>25004</v>
          </cell>
          <cell r="D383">
            <v>8</v>
          </cell>
          <cell r="E383">
            <v>8.4</v>
          </cell>
          <cell r="F383">
            <v>8.8000000000000007</v>
          </cell>
          <cell r="G383">
            <v>9.1999999999999993</v>
          </cell>
          <cell r="H383">
            <v>9.6</v>
          </cell>
          <cell r="I383">
            <v>10</v>
          </cell>
          <cell r="J383">
            <v>10.4</v>
          </cell>
          <cell r="K383">
            <v>10.8</v>
          </cell>
          <cell r="L383">
            <v>11.2</v>
          </cell>
          <cell r="M383">
            <v>11.6</v>
          </cell>
          <cell r="N383">
            <v>12</v>
          </cell>
          <cell r="O383">
            <v>12.4</v>
          </cell>
          <cell r="P383">
            <v>12.8</v>
          </cell>
          <cell r="Q383">
            <v>13.2</v>
          </cell>
          <cell r="R383">
            <v>13.6</v>
          </cell>
          <cell r="S383">
            <v>14</v>
          </cell>
          <cell r="T383">
            <v>14.6</v>
          </cell>
          <cell r="U383">
            <v>15.2</v>
          </cell>
          <cell r="V383">
            <v>15.8</v>
          </cell>
          <cell r="W383">
            <v>16.399999999999999</v>
          </cell>
          <cell r="X383">
            <v>17</v>
          </cell>
          <cell r="Y383">
            <v>17.600000000000001</v>
          </cell>
          <cell r="Z383">
            <v>18.2</v>
          </cell>
          <cell r="AA383">
            <v>18.8</v>
          </cell>
          <cell r="AB383">
            <v>19.399999999999999</v>
          </cell>
          <cell r="AC383">
            <v>20</v>
          </cell>
          <cell r="AD383">
            <v>20.6</v>
          </cell>
          <cell r="AE383">
            <v>21.2</v>
          </cell>
          <cell r="AF383">
            <v>21.8</v>
          </cell>
          <cell r="AG383">
            <v>22.4</v>
          </cell>
          <cell r="AH383">
            <v>23</v>
          </cell>
        </row>
        <row r="384">
          <cell r="C384">
            <v>25006</v>
          </cell>
          <cell r="D384">
            <v>8</v>
          </cell>
          <cell r="E384">
            <v>8.4</v>
          </cell>
          <cell r="F384">
            <v>8.8000000000000007</v>
          </cell>
          <cell r="G384">
            <v>9.1999999999999993</v>
          </cell>
          <cell r="H384">
            <v>9.6</v>
          </cell>
          <cell r="I384">
            <v>10</v>
          </cell>
          <cell r="J384">
            <v>10.4</v>
          </cell>
          <cell r="K384">
            <v>10.8</v>
          </cell>
          <cell r="L384">
            <v>11.2</v>
          </cell>
          <cell r="M384">
            <v>11.6</v>
          </cell>
          <cell r="N384">
            <v>12</v>
          </cell>
          <cell r="O384">
            <v>12.4</v>
          </cell>
          <cell r="P384">
            <v>12.8</v>
          </cell>
          <cell r="Q384">
            <v>13.2</v>
          </cell>
          <cell r="R384">
            <v>13.6</v>
          </cell>
          <cell r="S384">
            <v>14</v>
          </cell>
          <cell r="T384">
            <v>14.6</v>
          </cell>
          <cell r="U384">
            <v>15.2</v>
          </cell>
          <cell r="V384">
            <v>15.8</v>
          </cell>
          <cell r="W384">
            <v>16.399999999999999</v>
          </cell>
          <cell r="X384">
            <v>17</v>
          </cell>
          <cell r="Y384">
            <v>17.600000000000001</v>
          </cell>
          <cell r="Z384">
            <v>18.2</v>
          </cell>
          <cell r="AA384">
            <v>18.8</v>
          </cell>
          <cell r="AB384">
            <v>19.399999999999999</v>
          </cell>
          <cell r="AC384">
            <v>20</v>
          </cell>
          <cell r="AD384">
            <v>20.8</v>
          </cell>
          <cell r="AE384">
            <v>21.6</v>
          </cell>
          <cell r="AF384">
            <v>22.4</v>
          </cell>
          <cell r="AG384">
            <v>23.2</v>
          </cell>
          <cell r="AH384">
            <v>24</v>
          </cell>
        </row>
        <row r="385">
          <cell r="C385">
            <v>25008</v>
          </cell>
          <cell r="D385">
            <v>9</v>
          </cell>
          <cell r="E385">
            <v>9.1999999999999993</v>
          </cell>
          <cell r="F385">
            <v>9.4</v>
          </cell>
          <cell r="G385">
            <v>9.6</v>
          </cell>
          <cell r="H385">
            <v>9.8000000000000007</v>
          </cell>
          <cell r="I385">
            <v>10</v>
          </cell>
          <cell r="J385">
            <v>10.4</v>
          </cell>
          <cell r="K385">
            <v>10.8</v>
          </cell>
          <cell r="L385">
            <v>11.2</v>
          </cell>
          <cell r="M385">
            <v>11.6</v>
          </cell>
          <cell r="N385">
            <v>12</v>
          </cell>
          <cell r="O385">
            <v>12.6</v>
          </cell>
          <cell r="P385">
            <v>13.2</v>
          </cell>
          <cell r="Q385">
            <v>13.8</v>
          </cell>
          <cell r="R385">
            <v>14.4</v>
          </cell>
          <cell r="S385">
            <v>15</v>
          </cell>
          <cell r="T385">
            <v>15.6</v>
          </cell>
          <cell r="U385">
            <v>16.2</v>
          </cell>
          <cell r="V385">
            <v>16.8</v>
          </cell>
          <cell r="W385">
            <v>17.399999999999999</v>
          </cell>
          <cell r="X385">
            <v>18</v>
          </cell>
          <cell r="Y385">
            <v>18.600000000000001</v>
          </cell>
          <cell r="Z385">
            <v>19.2</v>
          </cell>
          <cell r="AA385">
            <v>19.8</v>
          </cell>
          <cell r="AB385">
            <v>20.399999999999999</v>
          </cell>
          <cell r="AC385">
            <v>21</v>
          </cell>
          <cell r="AD385">
            <v>21.8</v>
          </cell>
          <cell r="AE385">
            <v>22.6</v>
          </cell>
          <cell r="AF385">
            <v>23.4</v>
          </cell>
          <cell r="AG385">
            <v>24.2</v>
          </cell>
          <cell r="AH385">
            <v>25</v>
          </cell>
        </row>
        <row r="386">
          <cell r="C386">
            <v>25010</v>
          </cell>
          <cell r="D386">
            <v>9</v>
          </cell>
          <cell r="E386">
            <v>9.1999999999999993</v>
          </cell>
          <cell r="F386">
            <v>9.4</v>
          </cell>
          <cell r="G386">
            <v>9.6</v>
          </cell>
          <cell r="H386">
            <v>9.8000000000000007</v>
          </cell>
          <cell r="I386">
            <v>10</v>
          </cell>
          <cell r="J386">
            <v>10.4</v>
          </cell>
          <cell r="K386">
            <v>10.8</v>
          </cell>
          <cell r="L386">
            <v>11.2</v>
          </cell>
          <cell r="M386">
            <v>11.6</v>
          </cell>
          <cell r="N386">
            <v>12</v>
          </cell>
          <cell r="O386">
            <v>12.6</v>
          </cell>
          <cell r="P386">
            <v>13.2</v>
          </cell>
          <cell r="Q386">
            <v>13.8</v>
          </cell>
          <cell r="R386">
            <v>14.4</v>
          </cell>
          <cell r="S386">
            <v>15</v>
          </cell>
          <cell r="T386">
            <v>15.6</v>
          </cell>
          <cell r="U386">
            <v>16.2</v>
          </cell>
          <cell r="V386">
            <v>16.8</v>
          </cell>
          <cell r="W386">
            <v>17.399999999999999</v>
          </cell>
          <cell r="X386">
            <v>18</v>
          </cell>
          <cell r="Y386">
            <v>18.8</v>
          </cell>
          <cell r="Z386">
            <v>19.600000000000001</v>
          </cell>
          <cell r="AA386">
            <v>20.399999999999999</v>
          </cell>
          <cell r="AB386">
            <v>21.2</v>
          </cell>
          <cell r="AC386">
            <v>22</v>
          </cell>
          <cell r="AD386">
            <v>22.8</v>
          </cell>
          <cell r="AE386">
            <v>23.6</v>
          </cell>
          <cell r="AF386">
            <v>24.4</v>
          </cell>
          <cell r="AG386">
            <v>25.2</v>
          </cell>
          <cell r="AH386">
            <v>26</v>
          </cell>
        </row>
        <row r="387">
          <cell r="C387">
            <v>25012</v>
          </cell>
          <cell r="D387">
            <v>9</v>
          </cell>
          <cell r="E387">
            <v>9.4</v>
          </cell>
          <cell r="F387">
            <v>9.8000000000000007</v>
          </cell>
          <cell r="G387">
            <v>10.199999999999999</v>
          </cell>
          <cell r="H387">
            <v>10.6</v>
          </cell>
          <cell r="I387">
            <v>11</v>
          </cell>
          <cell r="J387">
            <v>11.4</v>
          </cell>
          <cell r="K387">
            <v>11.8</v>
          </cell>
          <cell r="L387">
            <v>12.2</v>
          </cell>
          <cell r="M387">
            <v>12.6</v>
          </cell>
          <cell r="N387">
            <v>13</v>
          </cell>
          <cell r="O387">
            <v>13.4</v>
          </cell>
          <cell r="P387">
            <v>13.8</v>
          </cell>
          <cell r="Q387">
            <v>14.2</v>
          </cell>
          <cell r="R387">
            <v>14.6</v>
          </cell>
          <cell r="S387">
            <v>15</v>
          </cell>
          <cell r="T387">
            <v>15.6</v>
          </cell>
          <cell r="U387">
            <v>16.2</v>
          </cell>
          <cell r="V387">
            <v>16.8</v>
          </cell>
          <cell r="W387">
            <v>17.399999999999999</v>
          </cell>
          <cell r="X387">
            <v>18</v>
          </cell>
          <cell r="Y387">
            <v>18.8</v>
          </cell>
          <cell r="Z387">
            <v>19.600000000000001</v>
          </cell>
          <cell r="AA387">
            <v>20.399999999999999</v>
          </cell>
          <cell r="AB387">
            <v>21.2</v>
          </cell>
          <cell r="AC387">
            <v>22</v>
          </cell>
          <cell r="AD387">
            <v>23</v>
          </cell>
          <cell r="AE387">
            <v>24</v>
          </cell>
          <cell r="AF387">
            <v>25</v>
          </cell>
          <cell r="AG387">
            <v>26</v>
          </cell>
          <cell r="AH387">
            <v>27</v>
          </cell>
        </row>
        <row r="388">
          <cell r="C388">
            <v>25014</v>
          </cell>
          <cell r="D388">
            <v>9</v>
          </cell>
          <cell r="E388">
            <v>9.4</v>
          </cell>
          <cell r="F388">
            <v>9.8000000000000007</v>
          </cell>
          <cell r="G388">
            <v>10.199999999999999</v>
          </cell>
          <cell r="H388">
            <v>10.6</v>
          </cell>
          <cell r="I388">
            <v>11</v>
          </cell>
          <cell r="J388">
            <v>11.4</v>
          </cell>
          <cell r="K388">
            <v>11.8</v>
          </cell>
          <cell r="L388">
            <v>12.2</v>
          </cell>
          <cell r="M388">
            <v>12.6</v>
          </cell>
          <cell r="N388">
            <v>13</v>
          </cell>
          <cell r="O388">
            <v>13.6</v>
          </cell>
          <cell r="P388">
            <v>14.2</v>
          </cell>
          <cell r="Q388">
            <v>14.8</v>
          </cell>
          <cell r="R388">
            <v>15.4</v>
          </cell>
          <cell r="S388">
            <v>16</v>
          </cell>
          <cell r="T388">
            <v>16.600000000000001</v>
          </cell>
          <cell r="U388">
            <v>17.2</v>
          </cell>
          <cell r="V388">
            <v>17.8</v>
          </cell>
          <cell r="W388">
            <v>18.399999999999999</v>
          </cell>
          <cell r="X388">
            <v>19</v>
          </cell>
          <cell r="Y388">
            <v>19.8</v>
          </cell>
          <cell r="Z388">
            <v>20.6</v>
          </cell>
          <cell r="AA388">
            <v>21.4</v>
          </cell>
          <cell r="AB388">
            <v>22.2</v>
          </cell>
          <cell r="AC388">
            <v>23</v>
          </cell>
          <cell r="AD388">
            <v>23.8</v>
          </cell>
          <cell r="AE388">
            <v>24.6</v>
          </cell>
          <cell r="AF388">
            <v>25.4</v>
          </cell>
          <cell r="AG388">
            <v>26.2</v>
          </cell>
          <cell r="AH388">
            <v>27</v>
          </cell>
        </row>
        <row r="389">
          <cell r="C389">
            <v>25016</v>
          </cell>
          <cell r="D389">
            <v>9</v>
          </cell>
          <cell r="E389">
            <v>9.4</v>
          </cell>
          <cell r="F389">
            <v>9.8000000000000007</v>
          </cell>
          <cell r="G389">
            <v>10.199999999999999</v>
          </cell>
          <cell r="H389">
            <v>10.6</v>
          </cell>
          <cell r="I389">
            <v>11</v>
          </cell>
          <cell r="J389">
            <v>11.4</v>
          </cell>
          <cell r="K389">
            <v>11.8</v>
          </cell>
          <cell r="L389">
            <v>12.2</v>
          </cell>
          <cell r="M389">
            <v>12.6</v>
          </cell>
          <cell r="N389">
            <v>13</v>
          </cell>
          <cell r="O389">
            <v>13.6</v>
          </cell>
          <cell r="P389">
            <v>14.2</v>
          </cell>
          <cell r="Q389">
            <v>14.8</v>
          </cell>
          <cell r="R389">
            <v>15.4</v>
          </cell>
          <cell r="S389">
            <v>16</v>
          </cell>
          <cell r="T389">
            <v>16.600000000000001</v>
          </cell>
          <cell r="U389">
            <v>17.2</v>
          </cell>
          <cell r="V389">
            <v>17.8</v>
          </cell>
          <cell r="W389">
            <v>18.399999999999999</v>
          </cell>
          <cell r="X389">
            <v>19</v>
          </cell>
          <cell r="Y389">
            <v>19.8</v>
          </cell>
          <cell r="Z389">
            <v>20.6</v>
          </cell>
          <cell r="AA389">
            <v>21.4</v>
          </cell>
          <cell r="AB389">
            <v>22.2</v>
          </cell>
          <cell r="AC389">
            <v>23</v>
          </cell>
          <cell r="AD389">
            <v>24</v>
          </cell>
          <cell r="AE389">
            <v>25</v>
          </cell>
          <cell r="AF389">
            <v>26</v>
          </cell>
          <cell r="AG389">
            <v>27</v>
          </cell>
          <cell r="AH389">
            <v>28</v>
          </cell>
        </row>
        <row r="390">
          <cell r="C390">
            <v>25018</v>
          </cell>
          <cell r="D390">
            <v>10</v>
          </cell>
          <cell r="E390">
            <v>10.199999999999999</v>
          </cell>
          <cell r="F390">
            <v>10.4</v>
          </cell>
          <cell r="G390">
            <v>10.6</v>
          </cell>
          <cell r="H390">
            <v>10.8</v>
          </cell>
          <cell r="I390">
            <v>11</v>
          </cell>
          <cell r="J390">
            <v>11.6</v>
          </cell>
          <cell r="K390">
            <v>12.2</v>
          </cell>
          <cell r="L390">
            <v>12.8</v>
          </cell>
          <cell r="M390">
            <v>13.4</v>
          </cell>
          <cell r="N390">
            <v>14</v>
          </cell>
          <cell r="O390">
            <v>14.4</v>
          </cell>
          <cell r="P390">
            <v>14.8</v>
          </cell>
          <cell r="Q390">
            <v>15.2</v>
          </cell>
          <cell r="R390">
            <v>15.6</v>
          </cell>
          <cell r="S390">
            <v>16</v>
          </cell>
          <cell r="T390">
            <v>16.8</v>
          </cell>
          <cell r="U390">
            <v>17.600000000000001</v>
          </cell>
          <cell r="V390">
            <v>18.399999999999999</v>
          </cell>
          <cell r="W390">
            <v>19.2</v>
          </cell>
          <cell r="X390">
            <v>20</v>
          </cell>
          <cell r="Y390">
            <v>20.8</v>
          </cell>
          <cell r="Z390">
            <v>21.6</v>
          </cell>
          <cell r="AA390">
            <v>22.4</v>
          </cell>
          <cell r="AB390">
            <v>23.2</v>
          </cell>
          <cell r="AC390">
            <v>24</v>
          </cell>
          <cell r="AD390">
            <v>25</v>
          </cell>
          <cell r="AE390">
            <v>26</v>
          </cell>
          <cell r="AF390">
            <v>27</v>
          </cell>
          <cell r="AG390">
            <v>28</v>
          </cell>
          <cell r="AH390">
            <v>29</v>
          </cell>
        </row>
        <row r="391">
          <cell r="C391">
            <v>25020</v>
          </cell>
          <cell r="D391">
            <v>10</v>
          </cell>
          <cell r="E391">
            <v>10.4</v>
          </cell>
          <cell r="F391">
            <v>10.8</v>
          </cell>
          <cell r="G391">
            <v>11.2</v>
          </cell>
          <cell r="H391">
            <v>11.6</v>
          </cell>
          <cell r="I391">
            <v>12</v>
          </cell>
          <cell r="J391">
            <v>12.4</v>
          </cell>
          <cell r="K391">
            <v>12.8</v>
          </cell>
          <cell r="L391">
            <v>13.2</v>
          </cell>
          <cell r="M391">
            <v>13.6</v>
          </cell>
          <cell r="N391">
            <v>14</v>
          </cell>
          <cell r="O391">
            <v>14.6</v>
          </cell>
          <cell r="P391">
            <v>15.2</v>
          </cell>
          <cell r="Q391">
            <v>15.8</v>
          </cell>
          <cell r="R391">
            <v>16.399999999999999</v>
          </cell>
          <cell r="S391">
            <v>17</v>
          </cell>
          <cell r="T391">
            <v>17.600000000000001</v>
          </cell>
          <cell r="U391">
            <v>18.2</v>
          </cell>
          <cell r="V391">
            <v>18.8</v>
          </cell>
          <cell r="W391">
            <v>19.399999999999999</v>
          </cell>
          <cell r="X391">
            <v>20</v>
          </cell>
          <cell r="Y391">
            <v>21</v>
          </cell>
          <cell r="Z391">
            <v>22</v>
          </cell>
          <cell r="AA391">
            <v>23</v>
          </cell>
          <cell r="AB391">
            <v>24</v>
          </cell>
          <cell r="AC391">
            <v>25</v>
          </cell>
          <cell r="AD391">
            <v>25.8</v>
          </cell>
          <cell r="AE391">
            <v>26.6</v>
          </cell>
          <cell r="AF391">
            <v>27.4</v>
          </cell>
          <cell r="AG391">
            <v>28.2</v>
          </cell>
          <cell r="AH391">
            <v>29</v>
          </cell>
        </row>
        <row r="392">
          <cell r="C392">
            <v>25022</v>
          </cell>
          <cell r="D392">
            <v>10</v>
          </cell>
          <cell r="E392">
            <v>10.4</v>
          </cell>
          <cell r="F392">
            <v>10.8</v>
          </cell>
          <cell r="G392">
            <v>11.2</v>
          </cell>
          <cell r="H392">
            <v>11.6</v>
          </cell>
          <cell r="I392">
            <v>12</v>
          </cell>
          <cell r="J392">
            <v>12.4</v>
          </cell>
          <cell r="K392">
            <v>12.8</v>
          </cell>
          <cell r="L392">
            <v>13.2</v>
          </cell>
          <cell r="M392">
            <v>13.6</v>
          </cell>
          <cell r="N392">
            <v>14</v>
          </cell>
          <cell r="O392">
            <v>14.6</v>
          </cell>
          <cell r="P392">
            <v>15.2</v>
          </cell>
          <cell r="Q392">
            <v>15.8</v>
          </cell>
          <cell r="R392">
            <v>16.399999999999999</v>
          </cell>
          <cell r="S392">
            <v>17</v>
          </cell>
          <cell r="T392">
            <v>17.8</v>
          </cell>
          <cell r="U392">
            <v>18.600000000000001</v>
          </cell>
          <cell r="V392">
            <v>19.399999999999999</v>
          </cell>
          <cell r="W392">
            <v>20.2</v>
          </cell>
          <cell r="X392">
            <v>21</v>
          </cell>
          <cell r="Y392">
            <v>21.8</v>
          </cell>
          <cell r="Z392">
            <v>22.6</v>
          </cell>
          <cell r="AA392">
            <v>23.4</v>
          </cell>
          <cell r="AB392">
            <v>24.2</v>
          </cell>
          <cell r="AC392">
            <v>25</v>
          </cell>
          <cell r="AD392">
            <v>26</v>
          </cell>
          <cell r="AE392">
            <v>27</v>
          </cell>
          <cell r="AF392">
            <v>28</v>
          </cell>
          <cell r="AG392">
            <v>29</v>
          </cell>
          <cell r="AH392">
            <v>30</v>
          </cell>
        </row>
        <row r="393">
          <cell r="C393">
            <v>25024</v>
          </cell>
          <cell r="D393">
            <v>10</v>
          </cell>
          <cell r="E393">
            <v>10.4</v>
          </cell>
          <cell r="F393">
            <v>10.8</v>
          </cell>
          <cell r="G393">
            <v>11.2</v>
          </cell>
          <cell r="H393">
            <v>11.6</v>
          </cell>
          <cell r="I393">
            <v>12</v>
          </cell>
          <cell r="J393">
            <v>12.4</v>
          </cell>
          <cell r="K393">
            <v>12.8</v>
          </cell>
          <cell r="L393">
            <v>13.2</v>
          </cell>
          <cell r="M393">
            <v>13.6</v>
          </cell>
          <cell r="N393">
            <v>14</v>
          </cell>
          <cell r="O393">
            <v>14.6</v>
          </cell>
          <cell r="P393">
            <v>15.2</v>
          </cell>
          <cell r="Q393">
            <v>15.8</v>
          </cell>
          <cell r="R393">
            <v>16.399999999999999</v>
          </cell>
          <cell r="S393">
            <v>17</v>
          </cell>
          <cell r="T393">
            <v>17.8</v>
          </cell>
          <cell r="U393">
            <v>18.600000000000001</v>
          </cell>
          <cell r="V393">
            <v>19.399999999999999</v>
          </cell>
          <cell r="W393">
            <v>20.2</v>
          </cell>
          <cell r="X393">
            <v>21</v>
          </cell>
          <cell r="Y393">
            <v>22</v>
          </cell>
          <cell r="Z393">
            <v>23</v>
          </cell>
          <cell r="AA393">
            <v>24</v>
          </cell>
          <cell r="AB393">
            <v>25</v>
          </cell>
          <cell r="AC393">
            <v>26</v>
          </cell>
          <cell r="AD393">
            <v>27</v>
          </cell>
          <cell r="AE393">
            <v>28</v>
          </cell>
          <cell r="AF393">
            <v>29</v>
          </cell>
          <cell r="AG393">
            <v>30</v>
          </cell>
          <cell r="AH393">
            <v>31</v>
          </cell>
        </row>
        <row r="394">
          <cell r="C394">
            <v>25026</v>
          </cell>
          <cell r="D394">
            <v>10</v>
          </cell>
          <cell r="E394">
            <v>10.4</v>
          </cell>
          <cell r="F394">
            <v>10.8</v>
          </cell>
          <cell r="G394">
            <v>11.2</v>
          </cell>
          <cell r="H394">
            <v>11.6</v>
          </cell>
          <cell r="I394">
            <v>12</v>
          </cell>
          <cell r="J394">
            <v>12.6</v>
          </cell>
          <cell r="K394">
            <v>13.2</v>
          </cell>
          <cell r="L394">
            <v>13.8</v>
          </cell>
          <cell r="M394">
            <v>14.4</v>
          </cell>
          <cell r="N394">
            <v>15</v>
          </cell>
          <cell r="O394">
            <v>15.6</v>
          </cell>
          <cell r="P394">
            <v>16.2</v>
          </cell>
          <cell r="Q394">
            <v>16.8</v>
          </cell>
          <cell r="R394">
            <v>17.399999999999999</v>
          </cell>
          <cell r="S394">
            <v>18</v>
          </cell>
          <cell r="T394">
            <v>18.8</v>
          </cell>
          <cell r="U394">
            <v>19.600000000000001</v>
          </cell>
          <cell r="V394">
            <v>20.399999999999999</v>
          </cell>
          <cell r="W394">
            <v>21.2</v>
          </cell>
          <cell r="X394">
            <v>22</v>
          </cell>
          <cell r="Y394">
            <v>22.8</v>
          </cell>
          <cell r="Z394">
            <v>23.6</v>
          </cell>
          <cell r="AA394">
            <v>24.4</v>
          </cell>
          <cell r="AB394">
            <v>25.2</v>
          </cell>
          <cell r="AC394">
            <v>26</v>
          </cell>
          <cell r="AD394">
            <v>27</v>
          </cell>
          <cell r="AE394">
            <v>28</v>
          </cell>
          <cell r="AF394">
            <v>29</v>
          </cell>
          <cell r="AG394">
            <v>30</v>
          </cell>
          <cell r="AH394">
            <v>31</v>
          </cell>
        </row>
        <row r="395">
          <cell r="C395">
            <v>25028</v>
          </cell>
          <cell r="D395">
            <v>10</v>
          </cell>
          <cell r="E395">
            <v>10.4</v>
          </cell>
          <cell r="F395">
            <v>10.8</v>
          </cell>
          <cell r="G395">
            <v>11.2</v>
          </cell>
          <cell r="H395">
            <v>11.6</v>
          </cell>
          <cell r="I395">
            <v>12</v>
          </cell>
          <cell r="J395">
            <v>12.6</v>
          </cell>
          <cell r="K395">
            <v>13.2</v>
          </cell>
          <cell r="L395">
            <v>13.8</v>
          </cell>
          <cell r="M395">
            <v>14.4</v>
          </cell>
          <cell r="N395">
            <v>15</v>
          </cell>
          <cell r="O395">
            <v>15.6</v>
          </cell>
          <cell r="P395">
            <v>16.2</v>
          </cell>
          <cell r="Q395">
            <v>16.8</v>
          </cell>
          <cell r="R395">
            <v>17.399999999999999</v>
          </cell>
          <cell r="S395">
            <v>18</v>
          </cell>
          <cell r="T395">
            <v>18.8</v>
          </cell>
          <cell r="U395">
            <v>19.600000000000001</v>
          </cell>
          <cell r="V395">
            <v>20.399999999999999</v>
          </cell>
          <cell r="W395">
            <v>21.2</v>
          </cell>
          <cell r="X395">
            <v>22</v>
          </cell>
          <cell r="Y395">
            <v>23</v>
          </cell>
          <cell r="Z395">
            <v>24</v>
          </cell>
          <cell r="AA395">
            <v>25</v>
          </cell>
          <cell r="AB395">
            <v>26</v>
          </cell>
          <cell r="AC395">
            <v>27</v>
          </cell>
          <cell r="AD395">
            <v>28</v>
          </cell>
          <cell r="AE395">
            <v>29</v>
          </cell>
          <cell r="AF395">
            <v>30</v>
          </cell>
          <cell r="AG395">
            <v>31</v>
          </cell>
          <cell r="AH395">
            <v>32</v>
          </cell>
        </row>
        <row r="396">
          <cell r="C396">
            <v>25030</v>
          </cell>
          <cell r="D396">
            <v>11</v>
          </cell>
          <cell r="E396">
            <v>11.4</v>
          </cell>
          <cell r="F396">
            <v>11.8</v>
          </cell>
          <cell r="G396">
            <v>12.2</v>
          </cell>
          <cell r="H396">
            <v>12.6</v>
          </cell>
          <cell r="I396">
            <v>13</v>
          </cell>
          <cell r="J396">
            <v>13.4</v>
          </cell>
          <cell r="K396">
            <v>13.8</v>
          </cell>
          <cell r="L396">
            <v>14.2</v>
          </cell>
          <cell r="M396">
            <v>14.6</v>
          </cell>
          <cell r="N396">
            <v>15</v>
          </cell>
          <cell r="O396">
            <v>15.6</v>
          </cell>
          <cell r="P396">
            <v>16.2</v>
          </cell>
          <cell r="Q396">
            <v>16.8</v>
          </cell>
          <cell r="R396">
            <v>17.399999999999999</v>
          </cell>
          <cell r="S396">
            <v>18</v>
          </cell>
          <cell r="T396">
            <v>18.8</v>
          </cell>
          <cell r="U396">
            <v>19.600000000000001</v>
          </cell>
          <cell r="V396">
            <v>20.399999999999999</v>
          </cell>
          <cell r="W396">
            <v>21.2</v>
          </cell>
          <cell r="X396">
            <v>22</v>
          </cell>
          <cell r="Y396">
            <v>23</v>
          </cell>
          <cell r="Z396">
            <v>24</v>
          </cell>
          <cell r="AA396">
            <v>25</v>
          </cell>
          <cell r="AB396">
            <v>26</v>
          </cell>
          <cell r="AC396">
            <v>27</v>
          </cell>
          <cell r="AD396">
            <v>28</v>
          </cell>
          <cell r="AE396">
            <v>29</v>
          </cell>
          <cell r="AF396">
            <v>30</v>
          </cell>
          <cell r="AG396">
            <v>31</v>
          </cell>
          <cell r="AH396">
            <v>32</v>
          </cell>
        </row>
      </sheetData>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amp; Notes"/>
      <sheetName val="Rapid Rate WTP Monthly Rept"/>
      <sheetName val="Filter Turbidities"/>
      <sheetName val="Online Turb Verification"/>
      <sheetName val="SWTR Monthly Disinfection Rept"/>
      <sheetName val="Monthly Summary"/>
      <sheetName val="Line-by-Line_Instructions"/>
      <sheetName val="Req'd CT Calc"/>
      <sheetName val="CT Lookup Table"/>
      <sheetName val="Sheet5"/>
      <sheetName val="Sheet6"/>
      <sheetName val="Sheet7"/>
      <sheetName val="Sheet8"/>
      <sheetName val="Sheet9"/>
      <sheetName val="Sheet10"/>
      <sheetName val="Sheet11"/>
      <sheetName val="Sheet12"/>
      <sheetName val="Sheet13"/>
    </sheetNames>
    <sheetDataSet>
      <sheetData sheetId="0" refreshError="1"/>
      <sheetData sheetId="1"/>
      <sheetData sheetId="2" refreshError="1"/>
      <sheetData sheetId="3"/>
      <sheetData sheetId="4">
        <row r="15">
          <cell r="J15" t="str">
            <v/>
          </cell>
        </row>
        <row r="16">
          <cell r="J16" t="str">
            <v/>
          </cell>
        </row>
        <row r="17">
          <cell r="J17" t="str">
            <v/>
          </cell>
        </row>
        <row r="18">
          <cell r="J18" t="str">
            <v/>
          </cell>
        </row>
        <row r="19">
          <cell r="J19" t="str">
            <v/>
          </cell>
        </row>
        <row r="20">
          <cell r="J20" t="str">
            <v/>
          </cell>
        </row>
        <row r="21">
          <cell r="J21" t="str">
            <v/>
          </cell>
        </row>
        <row r="22">
          <cell r="J22" t="str">
            <v/>
          </cell>
        </row>
        <row r="23">
          <cell r="J23" t="str">
            <v/>
          </cell>
        </row>
        <row r="24">
          <cell r="J24" t="str">
            <v/>
          </cell>
        </row>
        <row r="25">
          <cell r="J25" t="str">
            <v/>
          </cell>
        </row>
        <row r="26">
          <cell r="J26" t="str">
            <v/>
          </cell>
        </row>
        <row r="27">
          <cell r="J27" t="str">
            <v/>
          </cell>
        </row>
        <row r="28">
          <cell r="J28" t="str">
            <v/>
          </cell>
        </row>
        <row r="29">
          <cell r="J29" t="str">
            <v/>
          </cell>
        </row>
        <row r="30">
          <cell r="J30" t="str">
            <v/>
          </cell>
        </row>
        <row r="31">
          <cell r="J31" t="str">
            <v/>
          </cell>
        </row>
        <row r="32">
          <cell r="J32" t="str">
            <v/>
          </cell>
        </row>
        <row r="33">
          <cell r="J33" t="str">
            <v/>
          </cell>
        </row>
        <row r="34">
          <cell r="J34" t="str">
            <v/>
          </cell>
        </row>
        <row r="35">
          <cell r="J35" t="str">
            <v/>
          </cell>
        </row>
        <row r="36">
          <cell r="J36" t="str">
            <v/>
          </cell>
        </row>
        <row r="37">
          <cell r="J37" t="str">
            <v/>
          </cell>
        </row>
        <row r="38">
          <cell r="J38" t="str">
            <v/>
          </cell>
        </row>
        <row r="39">
          <cell r="J39" t="str">
            <v/>
          </cell>
        </row>
        <row r="40">
          <cell r="J40" t="str">
            <v/>
          </cell>
        </row>
        <row r="41">
          <cell r="J41" t="str">
            <v/>
          </cell>
        </row>
        <row r="42">
          <cell r="J42" t="str">
            <v/>
          </cell>
        </row>
        <row r="43">
          <cell r="J43" t="str">
            <v/>
          </cell>
        </row>
        <row r="44">
          <cell r="J44" t="str">
            <v/>
          </cell>
        </row>
        <row r="45">
          <cell r="J45" t="str">
            <v/>
          </cell>
        </row>
      </sheetData>
      <sheetData sheetId="5" refreshError="1"/>
      <sheetData sheetId="6" refreshError="1"/>
      <sheetData sheetId="7">
        <row r="7">
          <cell r="B7">
            <v>0</v>
          </cell>
          <cell r="C7">
            <v>501</v>
          </cell>
          <cell r="D7">
            <v>1001</v>
          </cell>
          <cell r="E7">
            <v>2501</v>
          </cell>
          <cell r="F7">
            <v>3301</v>
          </cell>
          <cell r="K7">
            <v>0</v>
          </cell>
          <cell r="L7">
            <v>6</v>
          </cell>
          <cell r="M7">
            <v>6.1</v>
          </cell>
          <cell r="N7">
            <v>6.2</v>
          </cell>
          <cell r="O7">
            <v>6.3</v>
          </cell>
          <cell r="P7">
            <v>6.4</v>
          </cell>
          <cell r="Q7">
            <v>6.5</v>
          </cell>
          <cell r="R7">
            <v>6.6</v>
          </cell>
          <cell r="S7">
            <v>6.7</v>
          </cell>
          <cell r="T7">
            <v>6.8</v>
          </cell>
          <cell r="U7">
            <v>6.9</v>
          </cell>
          <cell r="V7">
            <v>7</v>
          </cell>
          <cell r="W7">
            <v>7.1</v>
          </cell>
          <cell r="X7">
            <v>7.2</v>
          </cell>
          <cell r="Y7">
            <v>7.3</v>
          </cell>
          <cell r="Z7">
            <v>7.4</v>
          </cell>
          <cell r="AA7">
            <v>7.5</v>
          </cell>
          <cell r="AB7">
            <v>7.6</v>
          </cell>
          <cell r="AC7">
            <v>7.7</v>
          </cell>
          <cell r="AD7">
            <v>7.8</v>
          </cell>
          <cell r="AE7">
            <v>7.9</v>
          </cell>
          <cell r="AF7">
            <v>8</v>
          </cell>
          <cell r="AG7">
            <v>8.1</v>
          </cell>
          <cell r="AH7">
            <v>8.1999999999999993</v>
          </cell>
          <cell r="AI7">
            <v>8.3000000000000007</v>
          </cell>
          <cell r="AJ7">
            <v>8.4</v>
          </cell>
          <cell r="AK7">
            <v>8.5</v>
          </cell>
          <cell r="AL7">
            <v>8.6</v>
          </cell>
          <cell r="AM7">
            <v>8.6999999999999993</v>
          </cell>
          <cell r="AN7">
            <v>8.8000000000000007</v>
          </cell>
          <cell r="AO7">
            <v>8.9</v>
          </cell>
          <cell r="AP7">
            <v>8.9999999999999893</v>
          </cell>
        </row>
        <row r="8">
          <cell r="B8">
            <v>1</v>
          </cell>
          <cell r="C8">
            <v>2</v>
          </cell>
          <cell r="D8">
            <v>3</v>
          </cell>
          <cell r="E8">
            <v>4</v>
          </cell>
          <cell r="F8">
            <v>6</v>
          </cell>
          <cell r="K8">
            <v>2</v>
          </cell>
          <cell r="L8">
            <v>2</v>
          </cell>
          <cell r="M8">
            <v>3</v>
          </cell>
          <cell r="N8">
            <v>4</v>
          </cell>
          <cell r="O8">
            <v>5</v>
          </cell>
          <cell r="P8">
            <v>6</v>
          </cell>
          <cell r="Q8">
            <v>7</v>
          </cell>
          <cell r="R8">
            <v>8</v>
          </cell>
          <cell r="S8">
            <v>9</v>
          </cell>
          <cell r="T8">
            <v>10</v>
          </cell>
          <cell r="U8">
            <v>11</v>
          </cell>
          <cell r="V8">
            <v>12</v>
          </cell>
          <cell r="W8">
            <v>13</v>
          </cell>
          <cell r="X8">
            <v>14</v>
          </cell>
          <cell r="Y8">
            <v>15</v>
          </cell>
          <cell r="Z8">
            <v>16</v>
          </cell>
          <cell r="AA8">
            <v>17</v>
          </cell>
          <cell r="AB8">
            <v>18</v>
          </cell>
          <cell r="AC8">
            <v>19</v>
          </cell>
          <cell r="AD8">
            <v>20</v>
          </cell>
          <cell r="AE8">
            <v>21</v>
          </cell>
          <cell r="AF8">
            <v>22</v>
          </cell>
          <cell r="AG8">
            <v>23</v>
          </cell>
          <cell r="AH8">
            <v>24</v>
          </cell>
          <cell r="AI8">
            <v>25</v>
          </cell>
          <cell r="AJ8">
            <v>26</v>
          </cell>
          <cell r="AK8">
            <v>27</v>
          </cell>
          <cell r="AL8">
            <v>28</v>
          </cell>
          <cell r="AM8">
            <v>29</v>
          </cell>
          <cell r="AN8">
            <v>30</v>
          </cell>
          <cell r="AO8">
            <v>31</v>
          </cell>
          <cell r="AP8">
            <v>32</v>
          </cell>
        </row>
        <row r="12">
          <cell r="O12">
            <v>1</v>
          </cell>
        </row>
      </sheetData>
      <sheetData sheetId="8">
        <row r="6">
          <cell r="C6">
            <v>0</v>
          </cell>
          <cell r="D6">
            <v>46</v>
          </cell>
          <cell r="E6">
            <v>47.6</v>
          </cell>
          <cell r="F6">
            <v>49.2</v>
          </cell>
          <cell r="G6">
            <v>50.8</v>
          </cell>
          <cell r="H6">
            <v>52.4</v>
          </cell>
          <cell r="I6">
            <v>54</v>
          </cell>
          <cell r="J6">
            <v>56.2</v>
          </cell>
          <cell r="K6">
            <v>58.4</v>
          </cell>
          <cell r="L6">
            <v>60.6</v>
          </cell>
          <cell r="M6">
            <v>62.8</v>
          </cell>
          <cell r="N6">
            <v>65</v>
          </cell>
          <cell r="O6">
            <v>67.8</v>
          </cell>
          <cell r="P6">
            <v>70.599999999999994</v>
          </cell>
          <cell r="Q6">
            <v>73.400000000000006</v>
          </cell>
          <cell r="R6">
            <v>76.2</v>
          </cell>
          <cell r="S6">
            <v>79</v>
          </cell>
          <cell r="T6">
            <v>81.599999999999994</v>
          </cell>
          <cell r="U6">
            <v>84.2</v>
          </cell>
          <cell r="V6">
            <v>86.8</v>
          </cell>
          <cell r="W6">
            <v>89.4</v>
          </cell>
          <cell r="X6">
            <v>92</v>
          </cell>
          <cell r="Y6">
            <v>95.6</v>
          </cell>
          <cell r="Z6">
            <v>99.2</v>
          </cell>
          <cell r="AA6">
            <v>102.8</v>
          </cell>
          <cell r="AB6">
            <v>106.4</v>
          </cell>
          <cell r="AC6">
            <v>110</v>
          </cell>
          <cell r="AD6">
            <v>114</v>
          </cell>
          <cell r="AE6">
            <v>118</v>
          </cell>
          <cell r="AF6">
            <v>122</v>
          </cell>
          <cell r="AG6">
            <v>126</v>
          </cell>
          <cell r="AH6">
            <v>130</v>
          </cell>
        </row>
        <row r="7">
          <cell r="C7">
            <v>500</v>
          </cell>
          <cell r="D7">
            <v>46</v>
          </cell>
          <cell r="E7">
            <v>47.6</v>
          </cell>
          <cell r="F7">
            <v>49.2</v>
          </cell>
          <cell r="G7">
            <v>50.8</v>
          </cell>
          <cell r="H7">
            <v>52.4</v>
          </cell>
          <cell r="I7">
            <v>54</v>
          </cell>
          <cell r="J7">
            <v>56.2</v>
          </cell>
          <cell r="K7">
            <v>58.4</v>
          </cell>
          <cell r="L7">
            <v>60.6</v>
          </cell>
          <cell r="M7">
            <v>62.8</v>
          </cell>
          <cell r="N7">
            <v>65</v>
          </cell>
          <cell r="O7">
            <v>67.8</v>
          </cell>
          <cell r="P7">
            <v>70.599999999999994</v>
          </cell>
          <cell r="Q7">
            <v>73.400000000000006</v>
          </cell>
          <cell r="R7">
            <v>76.2</v>
          </cell>
          <cell r="S7">
            <v>79</v>
          </cell>
          <cell r="T7">
            <v>81.599999999999994</v>
          </cell>
          <cell r="U7">
            <v>84.2</v>
          </cell>
          <cell r="V7">
            <v>86.8</v>
          </cell>
          <cell r="W7">
            <v>89.4</v>
          </cell>
          <cell r="X7">
            <v>92</v>
          </cell>
          <cell r="Y7">
            <v>95.6</v>
          </cell>
          <cell r="Z7">
            <v>99.2</v>
          </cell>
          <cell r="AA7">
            <v>102.8</v>
          </cell>
          <cell r="AB7">
            <v>106.4</v>
          </cell>
          <cell r="AC7">
            <v>110</v>
          </cell>
          <cell r="AD7">
            <v>114</v>
          </cell>
          <cell r="AE7">
            <v>118</v>
          </cell>
          <cell r="AF7">
            <v>122</v>
          </cell>
          <cell r="AG7">
            <v>126</v>
          </cell>
          <cell r="AH7">
            <v>130</v>
          </cell>
        </row>
        <row r="8">
          <cell r="C8">
            <v>502</v>
          </cell>
          <cell r="D8">
            <v>46</v>
          </cell>
          <cell r="E8">
            <v>47.6</v>
          </cell>
          <cell r="F8">
            <v>49.2</v>
          </cell>
          <cell r="G8">
            <v>50.8</v>
          </cell>
          <cell r="H8">
            <v>52.4</v>
          </cell>
          <cell r="I8">
            <v>54</v>
          </cell>
          <cell r="J8">
            <v>56.2</v>
          </cell>
          <cell r="K8">
            <v>58.4</v>
          </cell>
          <cell r="L8">
            <v>60.6</v>
          </cell>
          <cell r="M8">
            <v>62.8</v>
          </cell>
          <cell r="N8">
            <v>65</v>
          </cell>
          <cell r="O8">
            <v>67.8</v>
          </cell>
          <cell r="P8">
            <v>70.599999999999994</v>
          </cell>
          <cell r="Q8">
            <v>73.400000000000006</v>
          </cell>
          <cell r="R8">
            <v>76.2</v>
          </cell>
          <cell r="S8">
            <v>79</v>
          </cell>
          <cell r="T8">
            <v>81.599999999999994</v>
          </cell>
          <cell r="U8">
            <v>84.2</v>
          </cell>
          <cell r="V8">
            <v>86.8</v>
          </cell>
          <cell r="W8">
            <v>89.4</v>
          </cell>
          <cell r="X8">
            <v>92</v>
          </cell>
          <cell r="Y8">
            <v>95.6</v>
          </cell>
          <cell r="Z8">
            <v>99.2</v>
          </cell>
          <cell r="AA8">
            <v>102.8</v>
          </cell>
          <cell r="AB8">
            <v>106.4</v>
          </cell>
          <cell r="AC8">
            <v>110</v>
          </cell>
          <cell r="AD8">
            <v>114</v>
          </cell>
          <cell r="AE8">
            <v>118</v>
          </cell>
          <cell r="AF8">
            <v>122</v>
          </cell>
          <cell r="AG8">
            <v>126</v>
          </cell>
          <cell r="AH8">
            <v>130</v>
          </cell>
        </row>
        <row r="9">
          <cell r="C9">
            <v>504</v>
          </cell>
          <cell r="D9">
            <v>46</v>
          </cell>
          <cell r="E9">
            <v>47.6</v>
          </cell>
          <cell r="F9">
            <v>49.2</v>
          </cell>
          <cell r="G9">
            <v>50.800000000000004</v>
          </cell>
          <cell r="H9">
            <v>52.400000000000006</v>
          </cell>
          <cell r="I9">
            <v>54</v>
          </cell>
          <cell r="J9">
            <v>56.2</v>
          </cell>
          <cell r="K9">
            <v>58.400000000000006</v>
          </cell>
          <cell r="L9">
            <v>60.600000000000009</v>
          </cell>
          <cell r="M9">
            <v>62.800000000000011</v>
          </cell>
          <cell r="N9">
            <v>65</v>
          </cell>
          <cell r="O9">
            <v>67.8</v>
          </cell>
          <cell r="P9">
            <v>70.599999999999994</v>
          </cell>
          <cell r="Q9">
            <v>73.399999999999991</v>
          </cell>
          <cell r="R9">
            <v>76.199999999999989</v>
          </cell>
          <cell r="S9">
            <v>79</v>
          </cell>
          <cell r="T9">
            <v>81.599999999999994</v>
          </cell>
          <cell r="U9">
            <v>84.199999999999989</v>
          </cell>
          <cell r="V9">
            <v>86.799999999999983</v>
          </cell>
          <cell r="W9">
            <v>89.399999999999977</v>
          </cell>
          <cell r="X9">
            <v>92</v>
          </cell>
          <cell r="Y9">
            <v>95.6</v>
          </cell>
          <cell r="Z9">
            <v>99.199999999999989</v>
          </cell>
          <cell r="AA9">
            <v>102.79999999999998</v>
          </cell>
          <cell r="AB9">
            <v>106.39999999999998</v>
          </cell>
          <cell r="AC9">
            <v>110</v>
          </cell>
          <cell r="AD9">
            <v>114</v>
          </cell>
          <cell r="AE9">
            <v>118</v>
          </cell>
          <cell r="AF9">
            <v>122</v>
          </cell>
          <cell r="AG9">
            <v>126</v>
          </cell>
          <cell r="AH9">
            <v>130</v>
          </cell>
        </row>
        <row r="10">
          <cell r="C10">
            <v>506</v>
          </cell>
          <cell r="D10">
            <v>47</v>
          </cell>
          <cell r="E10">
            <v>48.8</v>
          </cell>
          <cell r="F10">
            <v>50.599999999999994</v>
          </cell>
          <cell r="G10">
            <v>52.399999999999991</v>
          </cell>
          <cell r="H10">
            <v>54.199999999999989</v>
          </cell>
          <cell r="I10">
            <v>56</v>
          </cell>
          <cell r="J10">
            <v>58.2</v>
          </cell>
          <cell r="K10">
            <v>60.400000000000006</v>
          </cell>
          <cell r="L10">
            <v>62.600000000000009</v>
          </cell>
          <cell r="M10">
            <v>64.800000000000011</v>
          </cell>
          <cell r="N10">
            <v>67</v>
          </cell>
          <cell r="O10">
            <v>69.599999999999994</v>
          </cell>
          <cell r="P10">
            <v>72.199999999999989</v>
          </cell>
          <cell r="Q10">
            <v>74.799999999999983</v>
          </cell>
          <cell r="R10">
            <v>77.399999999999977</v>
          </cell>
          <cell r="S10">
            <v>80</v>
          </cell>
          <cell r="T10">
            <v>83</v>
          </cell>
          <cell r="U10">
            <v>86</v>
          </cell>
          <cell r="V10">
            <v>89</v>
          </cell>
          <cell r="W10">
            <v>92</v>
          </cell>
          <cell r="X10">
            <v>95</v>
          </cell>
          <cell r="Y10">
            <v>98.8</v>
          </cell>
          <cell r="Z10">
            <v>102.6</v>
          </cell>
          <cell r="AA10">
            <v>106.39999999999999</v>
          </cell>
          <cell r="AB10">
            <v>110.19999999999999</v>
          </cell>
          <cell r="AC10">
            <v>114</v>
          </cell>
          <cell r="AD10">
            <v>118.4</v>
          </cell>
          <cell r="AE10">
            <v>122.80000000000001</v>
          </cell>
          <cell r="AF10">
            <v>127.20000000000002</v>
          </cell>
          <cell r="AG10">
            <v>131.60000000000002</v>
          </cell>
          <cell r="AH10">
            <v>136</v>
          </cell>
        </row>
        <row r="11">
          <cell r="C11">
            <v>508</v>
          </cell>
          <cell r="D11">
            <v>48</v>
          </cell>
          <cell r="E11">
            <v>49.8</v>
          </cell>
          <cell r="F11">
            <v>51.599999999999994</v>
          </cell>
          <cell r="G11">
            <v>53.399999999999991</v>
          </cell>
          <cell r="H11">
            <v>55.199999999999989</v>
          </cell>
          <cell r="I11">
            <v>57</v>
          </cell>
          <cell r="J11">
            <v>59.2</v>
          </cell>
          <cell r="K11">
            <v>61.400000000000006</v>
          </cell>
          <cell r="L11">
            <v>63.600000000000009</v>
          </cell>
          <cell r="M11">
            <v>65.800000000000011</v>
          </cell>
          <cell r="N11">
            <v>68</v>
          </cell>
          <cell r="O11">
            <v>70.8</v>
          </cell>
          <cell r="P11">
            <v>73.599999999999994</v>
          </cell>
          <cell r="Q11">
            <v>76.399999999999991</v>
          </cell>
          <cell r="R11">
            <v>79.199999999999989</v>
          </cell>
          <cell r="S11">
            <v>82</v>
          </cell>
          <cell r="T11">
            <v>85.2</v>
          </cell>
          <cell r="U11">
            <v>88.4</v>
          </cell>
          <cell r="V11">
            <v>91.600000000000009</v>
          </cell>
          <cell r="W11">
            <v>94.800000000000011</v>
          </cell>
          <cell r="X11">
            <v>98</v>
          </cell>
          <cell r="Y11">
            <v>102</v>
          </cell>
          <cell r="Z11">
            <v>106</v>
          </cell>
          <cell r="AA11">
            <v>110</v>
          </cell>
          <cell r="AB11">
            <v>114</v>
          </cell>
          <cell r="AC11">
            <v>118</v>
          </cell>
          <cell r="AD11">
            <v>122.6</v>
          </cell>
          <cell r="AE11">
            <v>127.19999999999999</v>
          </cell>
          <cell r="AF11">
            <v>131.79999999999998</v>
          </cell>
          <cell r="AG11">
            <v>136.39999999999998</v>
          </cell>
          <cell r="AH11">
            <v>141</v>
          </cell>
        </row>
        <row r="12">
          <cell r="C12">
            <v>510</v>
          </cell>
          <cell r="D12">
            <v>49</v>
          </cell>
          <cell r="E12">
            <v>51</v>
          </cell>
          <cell r="F12">
            <v>53</v>
          </cell>
          <cell r="G12">
            <v>55</v>
          </cell>
          <cell r="H12">
            <v>57</v>
          </cell>
          <cell r="I12">
            <v>59</v>
          </cell>
          <cell r="J12">
            <v>61.2</v>
          </cell>
          <cell r="K12">
            <v>63.400000000000006</v>
          </cell>
          <cell r="L12">
            <v>65.600000000000009</v>
          </cell>
          <cell r="M12">
            <v>67.800000000000011</v>
          </cell>
          <cell r="N12">
            <v>70</v>
          </cell>
          <cell r="O12">
            <v>72.8</v>
          </cell>
          <cell r="P12">
            <v>75.599999999999994</v>
          </cell>
          <cell r="Q12">
            <v>78.399999999999991</v>
          </cell>
          <cell r="R12">
            <v>81.199999999999989</v>
          </cell>
          <cell r="S12">
            <v>84</v>
          </cell>
          <cell r="T12">
            <v>87.4</v>
          </cell>
          <cell r="U12">
            <v>90.800000000000011</v>
          </cell>
          <cell r="V12">
            <v>94.200000000000017</v>
          </cell>
          <cell r="W12">
            <v>97.600000000000023</v>
          </cell>
          <cell r="X12">
            <v>101</v>
          </cell>
          <cell r="Y12">
            <v>105.2</v>
          </cell>
          <cell r="Z12">
            <v>109.4</v>
          </cell>
          <cell r="AA12">
            <v>113.60000000000001</v>
          </cell>
          <cell r="AB12">
            <v>117.80000000000001</v>
          </cell>
          <cell r="AC12">
            <v>122</v>
          </cell>
          <cell r="AD12">
            <v>126.8</v>
          </cell>
          <cell r="AE12">
            <v>131.6</v>
          </cell>
          <cell r="AF12">
            <v>136.4</v>
          </cell>
          <cell r="AG12">
            <v>141.20000000000002</v>
          </cell>
          <cell r="AH12">
            <v>146</v>
          </cell>
        </row>
        <row r="13">
          <cell r="C13">
            <v>512</v>
          </cell>
          <cell r="D13">
            <v>51</v>
          </cell>
          <cell r="E13">
            <v>52.8</v>
          </cell>
          <cell r="F13">
            <v>54.599999999999994</v>
          </cell>
          <cell r="G13">
            <v>56.399999999999991</v>
          </cell>
          <cell r="H13">
            <v>58.199999999999989</v>
          </cell>
          <cell r="I13">
            <v>60</v>
          </cell>
          <cell r="J13">
            <v>62.4</v>
          </cell>
          <cell r="K13">
            <v>64.8</v>
          </cell>
          <cell r="L13">
            <v>67.2</v>
          </cell>
          <cell r="M13">
            <v>69.600000000000009</v>
          </cell>
          <cell r="N13">
            <v>72</v>
          </cell>
          <cell r="O13">
            <v>74.8</v>
          </cell>
          <cell r="P13">
            <v>77.599999999999994</v>
          </cell>
          <cell r="Q13">
            <v>80.399999999999991</v>
          </cell>
          <cell r="R13">
            <v>83.199999999999989</v>
          </cell>
          <cell r="S13">
            <v>86</v>
          </cell>
          <cell r="T13">
            <v>89.6</v>
          </cell>
          <cell r="U13">
            <v>93.199999999999989</v>
          </cell>
          <cell r="V13">
            <v>96.799999999999983</v>
          </cell>
          <cell r="W13">
            <v>100.39999999999998</v>
          </cell>
          <cell r="X13">
            <v>104</v>
          </cell>
          <cell r="Y13">
            <v>108.2</v>
          </cell>
          <cell r="Z13">
            <v>112.4</v>
          </cell>
          <cell r="AA13">
            <v>116.60000000000001</v>
          </cell>
          <cell r="AB13">
            <v>120.80000000000001</v>
          </cell>
          <cell r="AC13">
            <v>125</v>
          </cell>
          <cell r="AD13">
            <v>130</v>
          </cell>
          <cell r="AE13">
            <v>135</v>
          </cell>
          <cell r="AF13">
            <v>140</v>
          </cell>
          <cell r="AG13">
            <v>145</v>
          </cell>
          <cell r="AH13">
            <v>150</v>
          </cell>
        </row>
        <row r="14">
          <cell r="C14">
            <v>514</v>
          </cell>
          <cell r="D14">
            <v>52</v>
          </cell>
          <cell r="E14">
            <v>53.8</v>
          </cell>
          <cell r="F14">
            <v>55.599999999999994</v>
          </cell>
          <cell r="G14">
            <v>57.399999999999991</v>
          </cell>
          <cell r="H14">
            <v>59.199999999999989</v>
          </cell>
          <cell r="I14">
            <v>61</v>
          </cell>
          <cell r="J14">
            <v>63.6</v>
          </cell>
          <cell r="K14">
            <v>66.2</v>
          </cell>
          <cell r="L14">
            <v>68.8</v>
          </cell>
          <cell r="M14">
            <v>71.399999999999991</v>
          </cell>
          <cell r="N14">
            <v>74</v>
          </cell>
          <cell r="O14">
            <v>77</v>
          </cell>
          <cell r="P14">
            <v>80</v>
          </cell>
          <cell r="Q14">
            <v>83</v>
          </cell>
          <cell r="R14">
            <v>86</v>
          </cell>
          <cell r="S14">
            <v>89</v>
          </cell>
          <cell r="T14">
            <v>92.6</v>
          </cell>
          <cell r="U14">
            <v>96.199999999999989</v>
          </cell>
          <cell r="V14">
            <v>99.799999999999983</v>
          </cell>
          <cell r="W14">
            <v>103.39999999999998</v>
          </cell>
          <cell r="X14">
            <v>107</v>
          </cell>
          <cell r="Y14">
            <v>111.4</v>
          </cell>
          <cell r="Z14">
            <v>115.80000000000001</v>
          </cell>
          <cell r="AA14">
            <v>120.20000000000002</v>
          </cell>
          <cell r="AB14">
            <v>124.60000000000002</v>
          </cell>
          <cell r="AC14">
            <v>129</v>
          </cell>
          <cell r="AD14">
            <v>134.19999999999999</v>
          </cell>
          <cell r="AE14">
            <v>139.39999999999998</v>
          </cell>
          <cell r="AF14">
            <v>144.59999999999997</v>
          </cell>
          <cell r="AG14">
            <v>149.79999999999995</v>
          </cell>
          <cell r="AH14">
            <v>155</v>
          </cell>
        </row>
        <row r="15">
          <cell r="C15">
            <v>516</v>
          </cell>
          <cell r="D15">
            <v>52</v>
          </cell>
          <cell r="E15">
            <v>54.2</v>
          </cell>
          <cell r="F15">
            <v>56.400000000000006</v>
          </cell>
          <cell r="G15">
            <v>58.600000000000009</v>
          </cell>
          <cell r="H15">
            <v>60.800000000000011</v>
          </cell>
          <cell r="I15">
            <v>63</v>
          </cell>
          <cell r="J15">
            <v>65.400000000000006</v>
          </cell>
          <cell r="K15">
            <v>67.800000000000011</v>
          </cell>
          <cell r="L15">
            <v>70.200000000000017</v>
          </cell>
          <cell r="M15">
            <v>72.600000000000023</v>
          </cell>
          <cell r="N15">
            <v>75</v>
          </cell>
          <cell r="O15">
            <v>78.2</v>
          </cell>
          <cell r="P15">
            <v>81.400000000000006</v>
          </cell>
          <cell r="Q15">
            <v>84.600000000000009</v>
          </cell>
          <cell r="R15">
            <v>87.800000000000011</v>
          </cell>
          <cell r="S15">
            <v>91</v>
          </cell>
          <cell r="T15">
            <v>94.8</v>
          </cell>
          <cell r="U15">
            <v>98.6</v>
          </cell>
          <cell r="V15">
            <v>102.39999999999999</v>
          </cell>
          <cell r="W15">
            <v>106.19999999999999</v>
          </cell>
          <cell r="X15">
            <v>110</v>
          </cell>
          <cell r="Y15">
            <v>114.4</v>
          </cell>
          <cell r="Z15">
            <v>118.80000000000001</v>
          </cell>
          <cell r="AA15">
            <v>123.20000000000002</v>
          </cell>
          <cell r="AB15">
            <v>127.60000000000002</v>
          </cell>
          <cell r="AC15">
            <v>132</v>
          </cell>
          <cell r="AD15">
            <v>137.4</v>
          </cell>
          <cell r="AE15">
            <v>142.80000000000001</v>
          </cell>
          <cell r="AF15">
            <v>148.20000000000002</v>
          </cell>
          <cell r="AG15">
            <v>153.60000000000002</v>
          </cell>
          <cell r="AH15">
            <v>159</v>
          </cell>
        </row>
        <row r="16">
          <cell r="C16">
            <v>518</v>
          </cell>
          <cell r="D16">
            <v>54</v>
          </cell>
          <cell r="E16">
            <v>56</v>
          </cell>
          <cell r="F16">
            <v>58</v>
          </cell>
          <cell r="G16">
            <v>60</v>
          </cell>
          <cell r="H16">
            <v>62</v>
          </cell>
          <cell r="I16">
            <v>64</v>
          </cell>
          <cell r="J16">
            <v>66.599999999999994</v>
          </cell>
          <cell r="K16">
            <v>69.199999999999989</v>
          </cell>
          <cell r="L16">
            <v>71.799999999999983</v>
          </cell>
          <cell r="M16">
            <v>74.399999999999977</v>
          </cell>
          <cell r="N16">
            <v>77</v>
          </cell>
          <cell r="O16">
            <v>80.2</v>
          </cell>
          <cell r="P16">
            <v>83.4</v>
          </cell>
          <cell r="Q16">
            <v>86.600000000000009</v>
          </cell>
          <cell r="R16">
            <v>89.800000000000011</v>
          </cell>
          <cell r="S16">
            <v>93</v>
          </cell>
          <cell r="T16">
            <v>97</v>
          </cell>
          <cell r="U16">
            <v>101</v>
          </cell>
          <cell r="V16">
            <v>105</v>
          </cell>
          <cell r="W16">
            <v>109</v>
          </cell>
          <cell r="X16">
            <v>113</v>
          </cell>
          <cell r="Y16">
            <v>117.6</v>
          </cell>
          <cell r="Z16">
            <v>122.19999999999999</v>
          </cell>
          <cell r="AA16">
            <v>126.79999999999998</v>
          </cell>
          <cell r="AB16">
            <v>131.39999999999998</v>
          </cell>
          <cell r="AC16">
            <v>136</v>
          </cell>
          <cell r="AD16">
            <v>141.4</v>
          </cell>
          <cell r="AE16">
            <v>146.80000000000001</v>
          </cell>
          <cell r="AF16">
            <v>152.20000000000002</v>
          </cell>
          <cell r="AG16">
            <v>157.60000000000002</v>
          </cell>
          <cell r="AH16">
            <v>163</v>
          </cell>
        </row>
        <row r="17">
          <cell r="C17">
            <v>520</v>
          </cell>
          <cell r="D17">
            <v>55</v>
          </cell>
          <cell r="E17">
            <v>57.2</v>
          </cell>
          <cell r="F17">
            <v>59.400000000000006</v>
          </cell>
          <cell r="G17">
            <v>61.600000000000009</v>
          </cell>
          <cell r="H17">
            <v>63.800000000000011</v>
          </cell>
          <cell r="I17">
            <v>66</v>
          </cell>
          <cell r="J17">
            <v>68.599999999999994</v>
          </cell>
          <cell r="K17">
            <v>71.199999999999989</v>
          </cell>
          <cell r="L17">
            <v>73.799999999999983</v>
          </cell>
          <cell r="M17">
            <v>76.399999999999977</v>
          </cell>
          <cell r="N17">
            <v>79</v>
          </cell>
          <cell r="O17">
            <v>82.2</v>
          </cell>
          <cell r="P17">
            <v>85.4</v>
          </cell>
          <cell r="Q17">
            <v>88.600000000000009</v>
          </cell>
          <cell r="R17">
            <v>91.800000000000011</v>
          </cell>
          <cell r="S17">
            <v>95</v>
          </cell>
          <cell r="T17">
            <v>99</v>
          </cell>
          <cell r="U17">
            <v>103</v>
          </cell>
          <cell r="V17">
            <v>107</v>
          </cell>
          <cell r="W17">
            <v>111</v>
          </cell>
          <cell r="X17">
            <v>115</v>
          </cell>
          <cell r="Y17">
            <v>119.8</v>
          </cell>
          <cell r="Z17">
            <v>124.6</v>
          </cell>
          <cell r="AA17">
            <v>129.4</v>
          </cell>
          <cell r="AB17">
            <v>134.20000000000002</v>
          </cell>
          <cell r="AC17">
            <v>139</v>
          </cell>
          <cell r="AD17">
            <v>144.6</v>
          </cell>
          <cell r="AE17">
            <v>150.19999999999999</v>
          </cell>
          <cell r="AF17">
            <v>155.79999999999998</v>
          </cell>
          <cell r="AG17">
            <v>161.39999999999998</v>
          </cell>
          <cell r="AH17">
            <v>167</v>
          </cell>
        </row>
        <row r="18">
          <cell r="C18">
            <v>522</v>
          </cell>
          <cell r="D18">
            <v>56</v>
          </cell>
          <cell r="E18">
            <v>58.2</v>
          </cell>
          <cell r="F18">
            <v>60.400000000000006</v>
          </cell>
          <cell r="G18">
            <v>62.600000000000009</v>
          </cell>
          <cell r="H18">
            <v>64.800000000000011</v>
          </cell>
          <cell r="I18">
            <v>67</v>
          </cell>
          <cell r="J18">
            <v>69.8</v>
          </cell>
          <cell r="K18">
            <v>72.599999999999994</v>
          </cell>
          <cell r="L18">
            <v>75.399999999999991</v>
          </cell>
          <cell r="M18">
            <v>78.199999999999989</v>
          </cell>
          <cell r="N18">
            <v>81</v>
          </cell>
          <cell r="O18">
            <v>84.6</v>
          </cell>
          <cell r="P18">
            <v>88.199999999999989</v>
          </cell>
          <cell r="Q18">
            <v>91.799999999999983</v>
          </cell>
          <cell r="R18">
            <v>95.399999999999977</v>
          </cell>
          <cell r="S18">
            <v>99</v>
          </cell>
          <cell r="T18">
            <v>102.8</v>
          </cell>
          <cell r="U18">
            <v>106.6</v>
          </cell>
          <cell r="V18">
            <v>110.39999999999999</v>
          </cell>
          <cell r="W18">
            <v>114.19999999999999</v>
          </cell>
          <cell r="X18">
            <v>118</v>
          </cell>
          <cell r="Y18">
            <v>122.8</v>
          </cell>
          <cell r="Z18">
            <v>127.6</v>
          </cell>
          <cell r="AA18">
            <v>132.4</v>
          </cell>
          <cell r="AB18">
            <v>137.20000000000002</v>
          </cell>
          <cell r="AC18">
            <v>142</v>
          </cell>
          <cell r="AD18">
            <v>147.6</v>
          </cell>
          <cell r="AE18">
            <v>153.19999999999999</v>
          </cell>
          <cell r="AF18">
            <v>158.79999999999998</v>
          </cell>
          <cell r="AG18">
            <v>164.39999999999998</v>
          </cell>
          <cell r="AH18">
            <v>170</v>
          </cell>
        </row>
        <row r="19">
          <cell r="C19">
            <v>524</v>
          </cell>
          <cell r="D19">
            <v>57</v>
          </cell>
          <cell r="E19">
            <v>59.2</v>
          </cell>
          <cell r="F19">
            <v>61.400000000000006</v>
          </cell>
          <cell r="G19">
            <v>63.600000000000009</v>
          </cell>
          <cell r="H19">
            <v>65.800000000000011</v>
          </cell>
          <cell r="I19">
            <v>68</v>
          </cell>
          <cell r="J19">
            <v>70.8</v>
          </cell>
          <cell r="K19">
            <v>73.599999999999994</v>
          </cell>
          <cell r="L19">
            <v>76.399999999999991</v>
          </cell>
          <cell r="M19">
            <v>79.199999999999989</v>
          </cell>
          <cell r="N19">
            <v>82</v>
          </cell>
          <cell r="O19">
            <v>85.4</v>
          </cell>
          <cell r="P19">
            <v>88.800000000000011</v>
          </cell>
          <cell r="Q19">
            <v>92.200000000000017</v>
          </cell>
          <cell r="R19">
            <v>95.600000000000023</v>
          </cell>
          <cell r="S19">
            <v>99</v>
          </cell>
          <cell r="T19">
            <v>103.2</v>
          </cell>
          <cell r="U19">
            <v>107.4</v>
          </cell>
          <cell r="V19">
            <v>111.60000000000001</v>
          </cell>
          <cell r="W19">
            <v>115.80000000000001</v>
          </cell>
          <cell r="X19">
            <v>120</v>
          </cell>
          <cell r="Y19">
            <v>125</v>
          </cell>
          <cell r="Z19">
            <v>130</v>
          </cell>
          <cell r="AA19">
            <v>135</v>
          </cell>
          <cell r="AB19">
            <v>140</v>
          </cell>
          <cell r="AC19">
            <v>145</v>
          </cell>
          <cell r="AD19">
            <v>150.80000000000001</v>
          </cell>
          <cell r="AE19">
            <v>156.60000000000002</v>
          </cell>
          <cell r="AF19">
            <v>162.40000000000003</v>
          </cell>
          <cell r="AG19">
            <v>168.20000000000005</v>
          </cell>
          <cell r="AH19">
            <v>174</v>
          </cell>
        </row>
        <row r="20">
          <cell r="C20">
            <v>526</v>
          </cell>
          <cell r="D20">
            <v>58</v>
          </cell>
          <cell r="E20">
            <v>60.4</v>
          </cell>
          <cell r="F20">
            <v>62.8</v>
          </cell>
          <cell r="G20">
            <v>65.2</v>
          </cell>
          <cell r="H20">
            <v>67.600000000000009</v>
          </cell>
          <cell r="I20">
            <v>70</v>
          </cell>
          <cell r="J20">
            <v>72.8</v>
          </cell>
          <cell r="K20">
            <v>75.599999999999994</v>
          </cell>
          <cell r="L20">
            <v>78.399999999999991</v>
          </cell>
          <cell r="M20">
            <v>81.199999999999989</v>
          </cell>
          <cell r="N20">
            <v>84</v>
          </cell>
          <cell r="O20">
            <v>87.4</v>
          </cell>
          <cell r="P20">
            <v>90.800000000000011</v>
          </cell>
          <cell r="Q20">
            <v>94.200000000000017</v>
          </cell>
          <cell r="R20">
            <v>97.600000000000023</v>
          </cell>
          <cell r="S20">
            <v>101</v>
          </cell>
          <cell r="T20">
            <v>105.4</v>
          </cell>
          <cell r="U20">
            <v>109.80000000000001</v>
          </cell>
          <cell r="V20">
            <v>114.20000000000002</v>
          </cell>
          <cell r="W20">
            <v>118.60000000000002</v>
          </cell>
          <cell r="X20">
            <v>123</v>
          </cell>
          <cell r="Y20">
            <v>128</v>
          </cell>
          <cell r="Z20">
            <v>133</v>
          </cell>
          <cell r="AA20">
            <v>138</v>
          </cell>
          <cell r="AB20">
            <v>143</v>
          </cell>
          <cell r="AC20">
            <v>148</v>
          </cell>
          <cell r="AD20">
            <v>154</v>
          </cell>
          <cell r="AE20">
            <v>160</v>
          </cell>
          <cell r="AF20">
            <v>166</v>
          </cell>
          <cell r="AG20">
            <v>172</v>
          </cell>
          <cell r="AH20">
            <v>178</v>
          </cell>
        </row>
        <row r="21">
          <cell r="C21">
            <v>528</v>
          </cell>
          <cell r="D21">
            <v>59</v>
          </cell>
          <cell r="E21">
            <v>61.4</v>
          </cell>
          <cell r="F21">
            <v>63.8</v>
          </cell>
          <cell r="G21">
            <v>66.2</v>
          </cell>
          <cell r="H21">
            <v>68.600000000000009</v>
          </cell>
          <cell r="I21">
            <v>71</v>
          </cell>
          <cell r="J21">
            <v>74</v>
          </cell>
          <cell r="K21">
            <v>77</v>
          </cell>
          <cell r="L21">
            <v>80</v>
          </cell>
          <cell r="M21">
            <v>83</v>
          </cell>
          <cell r="N21">
            <v>86</v>
          </cell>
          <cell r="O21">
            <v>89.4</v>
          </cell>
          <cell r="P21">
            <v>92.800000000000011</v>
          </cell>
          <cell r="Q21">
            <v>96.200000000000017</v>
          </cell>
          <cell r="R21">
            <v>99.600000000000023</v>
          </cell>
          <cell r="S21">
            <v>103</v>
          </cell>
          <cell r="T21">
            <v>107.4</v>
          </cell>
          <cell r="U21">
            <v>111.80000000000001</v>
          </cell>
          <cell r="V21">
            <v>116.20000000000002</v>
          </cell>
          <cell r="W21">
            <v>120.60000000000002</v>
          </cell>
          <cell r="X21">
            <v>125</v>
          </cell>
          <cell r="Y21">
            <v>130.19999999999999</v>
          </cell>
          <cell r="Z21">
            <v>135.39999999999998</v>
          </cell>
          <cell r="AA21">
            <v>140.59999999999997</v>
          </cell>
          <cell r="AB21">
            <v>145.79999999999995</v>
          </cell>
          <cell r="AC21">
            <v>151</v>
          </cell>
          <cell r="AD21">
            <v>157</v>
          </cell>
          <cell r="AE21">
            <v>163</v>
          </cell>
          <cell r="AF21">
            <v>169</v>
          </cell>
          <cell r="AG21">
            <v>175</v>
          </cell>
          <cell r="AH21">
            <v>181</v>
          </cell>
        </row>
        <row r="22">
          <cell r="C22">
            <v>530</v>
          </cell>
          <cell r="D22">
            <v>60</v>
          </cell>
          <cell r="E22">
            <v>62.4</v>
          </cell>
          <cell r="F22">
            <v>64.8</v>
          </cell>
          <cell r="G22">
            <v>67.2</v>
          </cell>
          <cell r="H22">
            <v>69.600000000000009</v>
          </cell>
          <cell r="I22">
            <v>72</v>
          </cell>
          <cell r="J22">
            <v>75</v>
          </cell>
          <cell r="K22">
            <v>78</v>
          </cell>
          <cell r="L22">
            <v>81</v>
          </cell>
          <cell r="M22">
            <v>84</v>
          </cell>
          <cell r="N22">
            <v>87</v>
          </cell>
          <cell r="O22">
            <v>90.6</v>
          </cell>
          <cell r="P22">
            <v>94.199999999999989</v>
          </cell>
          <cell r="Q22">
            <v>97.799999999999983</v>
          </cell>
          <cell r="R22">
            <v>101.39999999999998</v>
          </cell>
          <cell r="S22">
            <v>105</v>
          </cell>
          <cell r="T22">
            <v>109.4</v>
          </cell>
          <cell r="U22">
            <v>113.80000000000001</v>
          </cell>
          <cell r="V22">
            <v>118.20000000000002</v>
          </cell>
          <cell r="W22">
            <v>122.60000000000002</v>
          </cell>
          <cell r="X22">
            <v>127</v>
          </cell>
          <cell r="Y22">
            <v>132.19999999999999</v>
          </cell>
          <cell r="Z22">
            <v>137.39999999999998</v>
          </cell>
          <cell r="AA22">
            <v>142.59999999999997</v>
          </cell>
          <cell r="AB22">
            <v>147.79999999999995</v>
          </cell>
          <cell r="AC22">
            <v>153</v>
          </cell>
          <cell r="AD22">
            <v>159.19999999999999</v>
          </cell>
          <cell r="AE22">
            <v>165.39999999999998</v>
          </cell>
          <cell r="AF22">
            <v>171.59999999999997</v>
          </cell>
          <cell r="AG22">
            <v>177.79999999999995</v>
          </cell>
          <cell r="AH22">
            <v>184</v>
          </cell>
        </row>
        <row r="23">
          <cell r="C23">
            <v>1000</v>
          </cell>
          <cell r="D23">
            <v>44.444444444444443</v>
          </cell>
          <cell r="E23">
            <v>46.022222222222226</v>
          </cell>
          <cell r="F23">
            <v>47.6</v>
          </cell>
          <cell r="G23">
            <v>49.177777777777784</v>
          </cell>
          <cell r="H23">
            <v>50.75555555555556</v>
          </cell>
          <cell r="I23">
            <v>52.333333333333336</v>
          </cell>
          <cell r="J23">
            <v>54.44444444444445</v>
          </cell>
          <cell r="K23">
            <v>56.555555555555557</v>
          </cell>
          <cell r="L23">
            <v>58.666666666666671</v>
          </cell>
          <cell r="M23">
            <v>60.777777777777786</v>
          </cell>
          <cell r="N23">
            <v>62.888888888888886</v>
          </cell>
          <cell r="O23">
            <v>65.577777777777769</v>
          </cell>
          <cell r="P23">
            <v>68.266666666666666</v>
          </cell>
          <cell r="Q23">
            <v>70.955555555555549</v>
          </cell>
          <cell r="R23">
            <v>73.644444444444431</v>
          </cell>
          <cell r="S23">
            <v>76.333333333333329</v>
          </cell>
          <cell r="T23">
            <v>78.888888888888886</v>
          </cell>
          <cell r="U23">
            <v>81.444444444444429</v>
          </cell>
          <cell r="V23">
            <v>84</v>
          </cell>
          <cell r="W23">
            <v>86.555555555555543</v>
          </cell>
          <cell r="X23">
            <v>89.111111111111114</v>
          </cell>
          <cell r="Y23">
            <v>92.6</v>
          </cell>
          <cell r="Z23">
            <v>96.088888888888874</v>
          </cell>
          <cell r="AA23">
            <v>99.577777777777754</v>
          </cell>
          <cell r="AB23">
            <v>103.06666666666665</v>
          </cell>
          <cell r="AC23">
            <v>106.55555555555556</v>
          </cell>
          <cell r="AD23">
            <v>110.42222222222222</v>
          </cell>
          <cell r="AE23">
            <v>114.28888888888889</v>
          </cell>
          <cell r="AF23">
            <v>118.15555555555555</v>
          </cell>
          <cell r="AG23">
            <v>122.02222222222223</v>
          </cell>
          <cell r="AH23">
            <v>125.88888888888889</v>
          </cell>
        </row>
        <row r="24">
          <cell r="C24">
            <v>1002</v>
          </cell>
          <cell r="D24">
            <v>44.444444444444443</v>
          </cell>
          <cell r="E24">
            <v>46.022222222222226</v>
          </cell>
          <cell r="F24">
            <v>47.6</v>
          </cell>
          <cell r="G24">
            <v>49.177777777777784</v>
          </cell>
          <cell r="H24">
            <v>50.75555555555556</v>
          </cell>
          <cell r="I24">
            <v>52.333333333333336</v>
          </cell>
          <cell r="J24">
            <v>54.44444444444445</v>
          </cell>
          <cell r="K24">
            <v>56.555555555555557</v>
          </cell>
          <cell r="L24">
            <v>58.666666666666671</v>
          </cell>
          <cell r="M24">
            <v>60.777777777777786</v>
          </cell>
          <cell r="N24">
            <v>62.888888888888886</v>
          </cell>
          <cell r="O24">
            <v>65.577777777777769</v>
          </cell>
          <cell r="P24">
            <v>68.266666666666666</v>
          </cell>
          <cell r="Q24">
            <v>70.955555555555549</v>
          </cell>
          <cell r="R24">
            <v>73.644444444444431</v>
          </cell>
          <cell r="S24">
            <v>76.333333333333329</v>
          </cell>
          <cell r="T24">
            <v>78.888888888888886</v>
          </cell>
          <cell r="U24">
            <v>81.444444444444429</v>
          </cell>
          <cell r="V24">
            <v>84</v>
          </cell>
          <cell r="W24">
            <v>86.555555555555543</v>
          </cell>
          <cell r="X24">
            <v>89.111111111111114</v>
          </cell>
          <cell r="Y24">
            <v>92.6</v>
          </cell>
          <cell r="Z24">
            <v>96.088888888888874</v>
          </cell>
          <cell r="AA24">
            <v>99.577777777777754</v>
          </cell>
          <cell r="AB24">
            <v>103.06666666666665</v>
          </cell>
          <cell r="AC24">
            <v>106.55555555555556</v>
          </cell>
          <cell r="AD24">
            <v>110.42222222222222</v>
          </cell>
          <cell r="AE24">
            <v>114.28888888888889</v>
          </cell>
          <cell r="AF24">
            <v>118.15555555555555</v>
          </cell>
          <cell r="AG24">
            <v>122.02222222222223</v>
          </cell>
          <cell r="AH24">
            <v>125.88888888888889</v>
          </cell>
        </row>
        <row r="25">
          <cell r="C25">
            <v>1004</v>
          </cell>
          <cell r="D25">
            <v>44.444444444444443</v>
          </cell>
          <cell r="E25">
            <v>46.022222222222226</v>
          </cell>
          <cell r="F25">
            <v>47.6</v>
          </cell>
          <cell r="G25">
            <v>49.177777777777784</v>
          </cell>
          <cell r="H25">
            <v>50.75555555555556</v>
          </cell>
          <cell r="I25">
            <v>52.333333333333336</v>
          </cell>
          <cell r="J25">
            <v>54.44444444444445</v>
          </cell>
          <cell r="K25">
            <v>56.555555555555557</v>
          </cell>
          <cell r="L25">
            <v>58.666666666666671</v>
          </cell>
          <cell r="M25">
            <v>60.777777777777786</v>
          </cell>
          <cell r="N25">
            <v>62.888888888888886</v>
          </cell>
          <cell r="O25">
            <v>65.577777777777769</v>
          </cell>
          <cell r="P25">
            <v>68.266666666666666</v>
          </cell>
          <cell r="Q25">
            <v>70.955555555555549</v>
          </cell>
          <cell r="R25">
            <v>73.644444444444431</v>
          </cell>
          <cell r="S25">
            <v>76.333333333333329</v>
          </cell>
          <cell r="T25">
            <v>78.888888888888886</v>
          </cell>
          <cell r="U25">
            <v>81.444444444444429</v>
          </cell>
          <cell r="V25">
            <v>83.999999999999986</v>
          </cell>
          <cell r="W25">
            <v>86.555555555555543</v>
          </cell>
          <cell r="X25">
            <v>89.111111111111114</v>
          </cell>
          <cell r="Y25">
            <v>92.6</v>
          </cell>
          <cell r="Z25">
            <v>96.088888888888874</v>
          </cell>
          <cell r="AA25">
            <v>99.577777777777754</v>
          </cell>
          <cell r="AB25">
            <v>103.06666666666665</v>
          </cell>
          <cell r="AC25">
            <v>106.55555555555556</v>
          </cell>
          <cell r="AD25">
            <v>110.42222222222222</v>
          </cell>
          <cell r="AE25">
            <v>114.28888888888889</v>
          </cell>
          <cell r="AF25">
            <v>118.15555555555555</v>
          </cell>
          <cell r="AG25">
            <v>122.02222222222223</v>
          </cell>
          <cell r="AH25">
            <v>125.88888888888889</v>
          </cell>
        </row>
        <row r="26">
          <cell r="C26">
            <v>1006</v>
          </cell>
          <cell r="D26">
            <v>45.444444444444443</v>
          </cell>
          <cell r="E26">
            <v>47.199999999999996</v>
          </cell>
          <cell r="F26">
            <v>48.955555555555549</v>
          </cell>
          <cell r="G26">
            <v>50.711111111111101</v>
          </cell>
          <cell r="H26">
            <v>52.466666666666654</v>
          </cell>
          <cell r="I26">
            <v>54.222222222222221</v>
          </cell>
          <cell r="J26">
            <v>56.355555555555561</v>
          </cell>
          <cell r="K26">
            <v>58.488888888888894</v>
          </cell>
          <cell r="L26">
            <v>60.622222222222227</v>
          </cell>
          <cell r="M26">
            <v>62.755555555555567</v>
          </cell>
          <cell r="N26">
            <v>64.888888888888886</v>
          </cell>
          <cell r="O26">
            <v>67.399999999999991</v>
          </cell>
          <cell r="P26">
            <v>69.911111111111097</v>
          </cell>
          <cell r="Q26">
            <v>72.422222222222203</v>
          </cell>
          <cell r="R26">
            <v>74.933333333333309</v>
          </cell>
          <cell r="S26">
            <v>77.444444444444443</v>
          </cell>
          <cell r="T26">
            <v>80.355555555555554</v>
          </cell>
          <cell r="U26">
            <v>83.266666666666666</v>
          </cell>
          <cell r="V26">
            <v>86.177777777777777</v>
          </cell>
          <cell r="W26">
            <v>89.088888888888889</v>
          </cell>
          <cell r="X26">
            <v>92</v>
          </cell>
          <cell r="Y26">
            <v>95.666666666666657</v>
          </cell>
          <cell r="Z26">
            <v>99.333333333333329</v>
          </cell>
          <cell r="AA26">
            <v>102.99999999999999</v>
          </cell>
          <cell r="AB26">
            <v>106.66666666666666</v>
          </cell>
          <cell r="AC26">
            <v>110.33333333333333</v>
          </cell>
          <cell r="AD26">
            <v>114.60000000000001</v>
          </cell>
          <cell r="AE26">
            <v>118.86666666666667</v>
          </cell>
          <cell r="AF26">
            <v>123.13333333333335</v>
          </cell>
          <cell r="AG26">
            <v>127.40000000000002</v>
          </cell>
          <cell r="AH26">
            <v>131.66666666666666</v>
          </cell>
        </row>
        <row r="27">
          <cell r="C27">
            <v>1008</v>
          </cell>
          <cell r="D27">
            <v>46.444444444444443</v>
          </cell>
          <cell r="E27">
            <v>48.199999999999996</v>
          </cell>
          <cell r="F27">
            <v>49.955555555555549</v>
          </cell>
          <cell r="G27">
            <v>51.711111111111101</v>
          </cell>
          <cell r="H27">
            <v>53.466666666666654</v>
          </cell>
          <cell r="I27">
            <v>55.222222222222221</v>
          </cell>
          <cell r="J27">
            <v>57.355555555555561</v>
          </cell>
          <cell r="K27">
            <v>59.488888888888894</v>
          </cell>
          <cell r="L27">
            <v>61.622222222222227</v>
          </cell>
          <cell r="M27">
            <v>63.755555555555567</v>
          </cell>
          <cell r="N27">
            <v>65.888888888888886</v>
          </cell>
          <cell r="O27">
            <v>68.577777777777769</v>
          </cell>
          <cell r="P27">
            <v>71.266666666666666</v>
          </cell>
          <cell r="Q27">
            <v>73.955555555555549</v>
          </cell>
          <cell r="R27">
            <v>76.644444444444431</v>
          </cell>
          <cell r="S27">
            <v>79.333333333333329</v>
          </cell>
          <cell r="T27">
            <v>82.444444444444443</v>
          </cell>
          <cell r="U27">
            <v>85.555555555555557</v>
          </cell>
          <cell r="V27">
            <v>88.666666666666671</v>
          </cell>
          <cell r="W27">
            <v>91.777777777777786</v>
          </cell>
          <cell r="X27">
            <v>94.888888888888886</v>
          </cell>
          <cell r="Y27">
            <v>98.75555555555556</v>
          </cell>
          <cell r="Z27">
            <v>102.62222222222222</v>
          </cell>
          <cell r="AA27">
            <v>106.48888888888889</v>
          </cell>
          <cell r="AB27">
            <v>110.35555555555555</v>
          </cell>
          <cell r="AC27">
            <v>114.22222222222223</v>
          </cell>
          <cell r="AD27">
            <v>118.66666666666666</v>
          </cell>
          <cell r="AE27">
            <v>123.1111111111111</v>
          </cell>
          <cell r="AF27">
            <v>127.55555555555554</v>
          </cell>
          <cell r="AG27">
            <v>131.99999999999997</v>
          </cell>
          <cell r="AH27">
            <v>136.44444444444446</v>
          </cell>
        </row>
        <row r="28">
          <cell r="C28">
            <v>1010</v>
          </cell>
          <cell r="D28">
            <v>47.444444444444443</v>
          </cell>
          <cell r="E28">
            <v>49.37777777777778</v>
          </cell>
          <cell r="F28">
            <v>51.31111111111111</v>
          </cell>
          <cell r="G28">
            <v>53.244444444444447</v>
          </cell>
          <cell r="H28">
            <v>55.177777777777777</v>
          </cell>
          <cell r="I28">
            <v>57.111111111111114</v>
          </cell>
          <cell r="J28">
            <v>59.244444444444447</v>
          </cell>
          <cell r="K28">
            <v>61.37777777777778</v>
          </cell>
          <cell r="L28">
            <v>63.51111111111112</v>
          </cell>
          <cell r="M28">
            <v>65.64444444444446</v>
          </cell>
          <cell r="N28">
            <v>67.777777777777771</v>
          </cell>
          <cell r="O28">
            <v>70.48888888888888</v>
          </cell>
          <cell r="P28">
            <v>73.199999999999989</v>
          </cell>
          <cell r="Q28">
            <v>75.911111111111097</v>
          </cell>
          <cell r="R28">
            <v>78.622222222222206</v>
          </cell>
          <cell r="S28">
            <v>81.333333333333329</v>
          </cell>
          <cell r="T28">
            <v>84.622222222222234</v>
          </cell>
          <cell r="U28">
            <v>87.911111111111126</v>
          </cell>
          <cell r="V28">
            <v>91.200000000000017</v>
          </cell>
          <cell r="W28">
            <v>94.488888888888908</v>
          </cell>
          <cell r="X28">
            <v>97.777777777777771</v>
          </cell>
          <cell r="Y28">
            <v>101.84444444444445</v>
          </cell>
          <cell r="Z28">
            <v>105.91111111111111</v>
          </cell>
          <cell r="AA28">
            <v>109.97777777777779</v>
          </cell>
          <cell r="AB28">
            <v>114.04444444444445</v>
          </cell>
          <cell r="AC28">
            <v>118.11111111111111</v>
          </cell>
          <cell r="AD28">
            <v>122.75555555555556</v>
          </cell>
          <cell r="AE28">
            <v>127.39999999999999</v>
          </cell>
          <cell r="AF28">
            <v>132.04444444444445</v>
          </cell>
          <cell r="AG28">
            <v>136.6888888888889</v>
          </cell>
          <cell r="AH28">
            <v>141.33333333333334</v>
          </cell>
        </row>
        <row r="29">
          <cell r="C29">
            <v>1012</v>
          </cell>
          <cell r="D29">
            <v>49.333333333333336</v>
          </cell>
          <cell r="E29">
            <v>51.066666666666663</v>
          </cell>
          <cell r="F29">
            <v>52.8</v>
          </cell>
          <cell r="G29">
            <v>54.533333333333324</v>
          </cell>
          <cell r="H29">
            <v>56.266666666666659</v>
          </cell>
          <cell r="I29">
            <v>58</v>
          </cell>
          <cell r="J29">
            <v>60.333333333333329</v>
          </cell>
          <cell r="K29">
            <v>62.666666666666664</v>
          </cell>
          <cell r="L29">
            <v>65</v>
          </cell>
          <cell r="M29">
            <v>67.333333333333343</v>
          </cell>
          <cell r="N29">
            <v>69.666666666666671</v>
          </cell>
          <cell r="O29">
            <v>72.37777777777778</v>
          </cell>
          <cell r="P29">
            <v>75.088888888888889</v>
          </cell>
          <cell r="Q29">
            <v>77.8</v>
          </cell>
          <cell r="R29">
            <v>80.511111111111106</v>
          </cell>
          <cell r="S29">
            <v>83.222222222222229</v>
          </cell>
          <cell r="T29">
            <v>86.711111111111109</v>
          </cell>
          <cell r="U29">
            <v>90.199999999999989</v>
          </cell>
          <cell r="V29">
            <v>93.688888888888869</v>
          </cell>
          <cell r="W29">
            <v>97.177777777777763</v>
          </cell>
          <cell r="X29">
            <v>100.66666666666667</v>
          </cell>
          <cell r="Y29">
            <v>104.73333333333333</v>
          </cell>
          <cell r="Z29">
            <v>108.80000000000001</v>
          </cell>
          <cell r="AA29">
            <v>112.86666666666667</v>
          </cell>
          <cell r="AB29">
            <v>116.93333333333334</v>
          </cell>
          <cell r="AC29">
            <v>121</v>
          </cell>
          <cell r="AD29">
            <v>125.84444444444445</v>
          </cell>
          <cell r="AE29">
            <v>130.6888888888889</v>
          </cell>
          <cell r="AF29">
            <v>135.53333333333333</v>
          </cell>
          <cell r="AG29">
            <v>140.37777777777777</v>
          </cell>
          <cell r="AH29">
            <v>145.22222222222223</v>
          </cell>
        </row>
        <row r="30">
          <cell r="C30">
            <v>1014</v>
          </cell>
          <cell r="D30">
            <v>50.222222222222221</v>
          </cell>
          <cell r="E30">
            <v>51.977777777777774</v>
          </cell>
          <cell r="F30">
            <v>53.733333333333327</v>
          </cell>
          <cell r="G30">
            <v>55.48888888888888</v>
          </cell>
          <cell r="H30">
            <v>57.244444444444433</v>
          </cell>
          <cell r="I30">
            <v>59</v>
          </cell>
          <cell r="J30">
            <v>61.511111111111113</v>
          </cell>
          <cell r="K30">
            <v>64.022222222222226</v>
          </cell>
          <cell r="L30">
            <v>66.533333333333331</v>
          </cell>
          <cell r="M30">
            <v>69.044444444444437</v>
          </cell>
          <cell r="N30">
            <v>71.555555555555557</v>
          </cell>
          <cell r="O30">
            <v>74.444444444444443</v>
          </cell>
          <cell r="P30">
            <v>77.333333333333329</v>
          </cell>
          <cell r="Q30">
            <v>80.222222222222229</v>
          </cell>
          <cell r="R30">
            <v>83.111111111111114</v>
          </cell>
          <cell r="S30">
            <v>86</v>
          </cell>
          <cell r="T30">
            <v>89.511111111111106</v>
          </cell>
          <cell r="U30">
            <v>93.022222222222211</v>
          </cell>
          <cell r="V30">
            <v>96.533333333333317</v>
          </cell>
          <cell r="W30">
            <v>100.04444444444442</v>
          </cell>
          <cell r="X30">
            <v>103.55555555555556</v>
          </cell>
          <cell r="Y30">
            <v>107.80000000000001</v>
          </cell>
          <cell r="Z30">
            <v>112.04444444444445</v>
          </cell>
          <cell r="AA30">
            <v>116.28888888888891</v>
          </cell>
          <cell r="AB30">
            <v>120.53333333333336</v>
          </cell>
          <cell r="AC30">
            <v>124.77777777777777</v>
          </cell>
          <cell r="AD30">
            <v>129.82222222222222</v>
          </cell>
          <cell r="AE30">
            <v>134.86666666666665</v>
          </cell>
          <cell r="AF30">
            <v>139.91111111111107</v>
          </cell>
          <cell r="AG30">
            <v>144.95555555555552</v>
          </cell>
          <cell r="AH30">
            <v>150</v>
          </cell>
        </row>
        <row r="31">
          <cell r="C31">
            <v>1016</v>
          </cell>
          <cell r="D31">
            <v>50.333333333333336</v>
          </cell>
          <cell r="E31">
            <v>52.44444444444445</v>
          </cell>
          <cell r="F31">
            <v>54.555555555555557</v>
          </cell>
          <cell r="G31">
            <v>56.666666666666671</v>
          </cell>
          <cell r="H31">
            <v>58.777777777777786</v>
          </cell>
          <cell r="I31">
            <v>60.888888888888886</v>
          </cell>
          <cell r="J31">
            <v>63.222222222222229</v>
          </cell>
          <cell r="K31">
            <v>65.555555555555571</v>
          </cell>
          <cell r="L31">
            <v>67.8888888888889</v>
          </cell>
          <cell r="M31">
            <v>70.222222222222243</v>
          </cell>
          <cell r="N31">
            <v>72.555555555555557</v>
          </cell>
          <cell r="O31">
            <v>75.644444444444446</v>
          </cell>
          <cell r="P31">
            <v>78.733333333333334</v>
          </cell>
          <cell r="Q31">
            <v>81.822222222222237</v>
          </cell>
          <cell r="R31">
            <v>84.911111111111126</v>
          </cell>
          <cell r="S31">
            <v>88</v>
          </cell>
          <cell r="T31">
            <v>91.666666666666657</v>
          </cell>
          <cell r="U31">
            <v>95.333333333333329</v>
          </cell>
          <cell r="V31">
            <v>98.999999999999986</v>
          </cell>
          <cell r="W31">
            <v>102.66666666666666</v>
          </cell>
          <cell r="X31">
            <v>106.33333333333333</v>
          </cell>
          <cell r="Y31">
            <v>110.62222222222223</v>
          </cell>
          <cell r="Z31">
            <v>114.91111111111113</v>
          </cell>
          <cell r="AA31">
            <v>119.20000000000002</v>
          </cell>
          <cell r="AB31">
            <v>123.48888888888891</v>
          </cell>
          <cell r="AC31">
            <v>127.77777777777777</v>
          </cell>
          <cell r="AD31">
            <v>132.97777777777779</v>
          </cell>
          <cell r="AE31">
            <v>138.17777777777778</v>
          </cell>
          <cell r="AF31">
            <v>143.37777777777779</v>
          </cell>
          <cell r="AG31">
            <v>148.57777777777778</v>
          </cell>
          <cell r="AH31">
            <v>153.77777777777777</v>
          </cell>
        </row>
        <row r="32">
          <cell r="C32">
            <v>1018</v>
          </cell>
          <cell r="D32">
            <v>52.222222222222221</v>
          </cell>
          <cell r="E32">
            <v>54.155555555555559</v>
          </cell>
          <cell r="F32">
            <v>56.088888888888889</v>
          </cell>
          <cell r="G32">
            <v>58.022222222222219</v>
          </cell>
          <cell r="H32">
            <v>59.955555555555556</v>
          </cell>
          <cell r="I32">
            <v>61.888888888888886</v>
          </cell>
          <cell r="J32">
            <v>64.399999999999991</v>
          </cell>
          <cell r="K32">
            <v>66.911111111111097</v>
          </cell>
          <cell r="L32">
            <v>69.422222222222203</v>
          </cell>
          <cell r="M32">
            <v>71.933333333333309</v>
          </cell>
          <cell r="N32">
            <v>74.444444444444443</v>
          </cell>
          <cell r="O32">
            <v>77.533333333333331</v>
          </cell>
          <cell r="P32">
            <v>80.622222222222234</v>
          </cell>
          <cell r="Q32">
            <v>83.711111111111123</v>
          </cell>
          <cell r="R32">
            <v>86.800000000000011</v>
          </cell>
          <cell r="S32">
            <v>89.888888888888886</v>
          </cell>
          <cell r="T32">
            <v>93.75555555555556</v>
          </cell>
          <cell r="U32">
            <v>97.62222222222222</v>
          </cell>
          <cell r="V32">
            <v>101.48888888888889</v>
          </cell>
          <cell r="W32">
            <v>105.35555555555555</v>
          </cell>
          <cell r="X32">
            <v>109.22222222222223</v>
          </cell>
          <cell r="Y32">
            <v>113.68888888888888</v>
          </cell>
          <cell r="Z32">
            <v>118.15555555555555</v>
          </cell>
          <cell r="AA32">
            <v>122.62222222222221</v>
          </cell>
          <cell r="AB32">
            <v>127.08888888888887</v>
          </cell>
          <cell r="AC32">
            <v>131.55555555555554</v>
          </cell>
          <cell r="AD32">
            <v>136.77777777777777</v>
          </cell>
          <cell r="AE32">
            <v>142</v>
          </cell>
          <cell r="AF32">
            <v>147.22222222222223</v>
          </cell>
          <cell r="AG32">
            <v>152.44444444444446</v>
          </cell>
          <cell r="AH32">
            <v>157.66666666666666</v>
          </cell>
        </row>
        <row r="33">
          <cell r="C33">
            <v>1020</v>
          </cell>
          <cell r="D33">
            <v>53.222222222222221</v>
          </cell>
          <cell r="E33">
            <v>55.333333333333336</v>
          </cell>
          <cell r="F33">
            <v>57.44444444444445</v>
          </cell>
          <cell r="G33">
            <v>59.555555555555564</v>
          </cell>
          <cell r="H33">
            <v>61.666666666666679</v>
          </cell>
          <cell r="I33">
            <v>63.777777777777779</v>
          </cell>
          <cell r="J33">
            <v>66.288888888888877</v>
          </cell>
          <cell r="K33">
            <v>68.799999999999983</v>
          </cell>
          <cell r="L33">
            <v>71.311111111111089</v>
          </cell>
          <cell r="M33">
            <v>73.822222222222194</v>
          </cell>
          <cell r="N33">
            <v>76.333333333333329</v>
          </cell>
          <cell r="O33">
            <v>79.444444444444443</v>
          </cell>
          <cell r="P33">
            <v>82.555555555555557</v>
          </cell>
          <cell r="Q33">
            <v>85.666666666666671</v>
          </cell>
          <cell r="R33">
            <v>88.777777777777786</v>
          </cell>
          <cell r="S33">
            <v>91.888888888888886</v>
          </cell>
          <cell r="T33">
            <v>95.75555555555556</v>
          </cell>
          <cell r="U33">
            <v>99.62222222222222</v>
          </cell>
          <cell r="V33">
            <v>103.48888888888889</v>
          </cell>
          <cell r="W33">
            <v>107.35555555555555</v>
          </cell>
          <cell r="X33">
            <v>111.22222222222223</v>
          </cell>
          <cell r="Y33">
            <v>115.86666666666666</v>
          </cell>
          <cell r="Z33">
            <v>120.51111111111111</v>
          </cell>
          <cell r="AA33">
            <v>125.15555555555557</v>
          </cell>
          <cell r="AB33">
            <v>129.80000000000001</v>
          </cell>
          <cell r="AC33">
            <v>134.44444444444446</v>
          </cell>
          <cell r="AD33">
            <v>139.86666666666667</v>
          </cell>
          <cell r="AE33">
            <v>145.28888888888889</v>
          </cell>
          <cell r="AF33">
            <v>150.71111111111111</v>
          </cell>
          <cell r="AG33">
            <v>156.13333333333333</v>
          </cell>
          <cell r="AH33">
            <v>161.55555555555554</v>
          </cell>
        </row>
        <row r="34">
          <cell r="C34">
            <v>1022</v>
          </cell>
          <cell r="D34">
            <v>54.111111111111114</v>
          </cell>
          <cell r="E34">
            <v>56.244444444444447</v>
          </cell>
          <cell r="F34">
            <v>58.37777777777778</v>
          </cell>
          <cell r="G34">
            <v>60.51111111111112</v>
          </cell>
          <cell r="H34">
            <v>62.644444444444453</v>
          </cell>
          <cell r="I34">
            <v>64.777777777777771</v>
          </cell>
          <cell r="J34">
            <v>67.466666666666669</v>
          </cell>
          <cell r="K34">
            <v>70.155555555555551</v>
          </cell>
          <cell r="L34">
            <v>72.844444444444434</v>
          </cell>
          <cell r="M34">
            <v>75.533333333333317</v>
          </cell>
          <cell r="N34">
            <v>78.222222222222229</v>
          </cell>
          <cell r="O34">
            <v>81.688888888888883</v>
          </cell>
          <cell r="P34">
            <v>85.155555555555551</v>
          </cell>
          <cell r="Q34">
            <v>88.622222222222206</v>
          </cell>
          <cell r="R34">
            <v>92.088888888888874</v>
          </cell>
          <cell r="S34">
            <v>95.555555555555557</v>
          </cell>
          <cell r="T34">
            <v>99.266666666666666</v>
          </cell>
          <cell r="U34">
            <v>102.97777777777777</v>
          </cell>
          <cell r="V34">
            <v>106.68888888888888</v>
          </cell>
          <cell r="W34">
            <v>110.39999999999999</v>
          </cell>
          <cell r="X34">
            <v>114.11111111111111</v>
          </cell>
          <cell r="Y34">
            <v>118.75555555555556</v>
          </cell>
          <cell r="Z34">
            <v>123.39999999999999</v>
          </cell>
          <cell r="AA34">
            <v>128.04444444444445</v>
          </cell>
          <cell r="AB34">
            <v>132.6888888888889</v>
          </cell>
          <cell r="AC34">
            <v>137.33333333333334</v>
          </cell>
          <cell r="AD34">
            <v>142.75555555555556</v>
          </cell>
          <cell r="AE34">
            <v>148.17777777777778</v>
          </cell>
          <cell r="AF34">
            <v>153.6</v>
          </cell>
          <cell r="AG34">
            <v>159.02222222222221</v>
          </cell>
          <cell r="AH34">
            <v>164.44444444444446</v>
          </cell>
        </row>
        <row r="35">
          <cell r="C35">
            <v>1024</v>
          </cell>
          <cell r="D35">
            <v>55.111111111111114</v>
          </cell>
          <cell r="E35">
            <v>57.244444444444447</v>
          </cell>
          <cell r="F35">
            <v>59.37777777777778</v>
          </cell>
          <cell r="G35">
            <v>61.51111111111112</v>
          </cell>
          <cell r="H35">
            <v>63.644444444444453</v>
          </cell>
          <cell r="I35">
            <v>65.777777777777771</v>
          </cell>
          <cell r="J35">
            <v>68.466666666666669</v>
          </cell>
          <cell r="K35">
            <v>71.155555555555551</v>
          </cell>
          <cell r="L35">
            <v>73.844444444444434</v>
          </cell>
          <cell r="M35">
            <v>76.533333333333317</v>
          </cell>
          <cell r="N35">
            <v>79.222222222222229</v>
          </cell>
          <cell r="O35">
            <v>82.533333333333331</v>
          </cell>
          <cell r="P35">
            <v>85.844444444444449</v>
          </cell>
          <cell r="Q35">
            <v>89.155555555555566</v>
          </cell>
          <cell r="R35">
            <v>92.466666666666683</v>
          </cell>
          <cell r="S35">
            <v>95.777777777777771</v>
          </cell>
          <cell r="T35">
            <v>99.822222222222223</v>
          </cell>
          <cell r="U35">
            <v>103.86666666666667</v>
          </cell>
          <cell r="V35">
            <v>107.91111111111111</v>
          </cell>
          <cell r="W35">
            <v>111.95555555555556</v>
          </cell>
          <cell r="X35">
            <v>116</v>
          </cell>
          <cell r="Y35">
            <v>120.84444444444445</v>
          </cell>
          <cell r="Z35">
            <v>125.68888888888888</v>
          </cell>
          <cell r="AA35">
            <v>130.53333333333333</v>
          </cell>
          <cell r="AB35">
            <v>135.37777777777777</v>
          </cell>
          <cell r="AC35">
            <v>140.22222222222223</v>
          </cell>
          <cell r="AD35">
            <v>145.84444444444446</v>
          </cell>
          <cell r="AE35">
            <v>151.4666666666667</v>
          </cell>
          <cell r="AF35">
            <v>157.08888888888893</v>
          </cell>
          <cell r="AG35">
            <v>162.71111111111117</v>
          </cell>
          <cell r="AH35">
            <v>168.33333333333334</v>
          </cell>
        </row>
        <row r="36">
          <cell r="C36">
            <v>1026</v>
          </cell>
          <cell r="D36">
            <v>56.111111111111114</v>
          </cell>
          <cell r="E36">
            <v>58.422222222222224</v>
          </cell>
          <cell r="F36">
            <v>60.733333333333334</v>
          </cell>
          <cell r="G36">
            <v>63.044444444444444</v>
          </cell>
          <cell r="H36">
            <v>65.355555555555569</v>
          </cell>
          <cell r="I36">
            <v>67.666666666666671</v>
          </cell>
          <cell r="J36">
            <v>70.355555555555554</v>
          </cell>
          <cell r="K36">
            <v>73.044444444444437</v>
          </cell>
          <cell r="L36">
            <v>75.73333333333332</v>
          </cell>
          <cell r="M36">
            <v>78.422222222222217</v>
          </cell>
          <cell r="N36">
            <v>81.111111111111114</v>
          </cell>
          <cell r="O36">
            <v>84.422222222222231</v>
          </cell>
          <cell r="P36">
            <v>87.733333333333348</v>
          </cell>
          <cell r="Q36">
            <v>91.044444444444466</v>
          </cell>
          <cell r="R36">
            <v>94.355555555555569</v>
          </cell>
          <cell r="S36">
            <v>97.666666666666671</v>
          </cell>
          <cell r="T36">
            <v>101.91111111111111</v>
          </cell>
          <cell r="U36">
            <v>106.15555555555557</v>
          </cell>
          <cell r="V36">
            <v>110.40000000000002</v>
          </cell>
          <cell r="W36">
            <v>114.64444444444446</v>
          </cell>
          <cell r="X36">
            <v>118.88888888888889</v>
          </cell>
          <cell r="Y36">
            <v>123.73333333333333</v>
          </cell>
          <cell r="Z36">
            <v>128.57777777777778</v>
          </cell>
          <cell r="AA36">
            <v>133.42222222222222</v>
          </cell>
          <cell r="AB36">
            <v>138.26666666666665</v>
          </cell>
          <cell r="AC36">
            <v>143.11111111111111</v>
          </cell>
          <cell r="AD36">
            <v>148.9111111111111</v>
          </cell>
          <cell r="AE36">
            <v>154.71111111111111</v>
          </cell>
          <cell r="AF36">
            <v>160.51111111111112</v>
          </cell>
          <cell r="AG36">
            <v>166.3111111111111</v>
          </cell>
          <cell r="AH36">
            <v>172.11111111111111</v>
          </cell>
        </row>
        <row r="37">
          <cell r="C37">
            <v>1028</v>
          </cell>
          <cell r="D37">
            <v>57</v>
          </cell>
          <cell r="E37">
            <v>59.31111111111111</v>
          </cell>
          <cell r="F37">
            <v>61.62222222222222</v>
          </cell>
          <cell r="G37">
            <v>63.933333333333337</v>
          </cell>
          <cell r="H37">
            <v>66.244444444444454</v>
          </cell>
          <cell r="I37">
            <v>68.555555555555557</v>
          </cell>
          <cell r="J37">
            <v>71.444444444444443</v>
          </cell>
          <cell r="K37">
            <v>74.333333333333329</v>
          </cell>
          <cell r="L37">
            <v>77.222222222222229</v>
          </cell>
          <cell r="M37">
            <v>80.111111111111114</v>
          </cell>
          <cell r="N37">
            <v>83</v>
          </cell>
          <cell r="O37">
            <v>86.311111111111117</v>
          </cell>
          <cell r="P37">
            <v>89.622222222222234</v>
          </cell>
          <cell r="Q37">
            <v>92.933333333333351</v>
          </cell>
          <cell r="R37">
            <v>96.244444444444468</v>
          </cell>
          <cell r="S37">
            <v>99.555555555555557</v>
          </cell>
          <cell r="T37">
            <v>103.82222222222222</v>
          </cell>
          <cell r="U37">
            <v>108.0888888888889</v>
          </cell>
          <cell r="V37">
            <v>112.35555555555557</v>
          </cell>
          <cell r="W37">
            <v>116.62222222222225</v>
          </cell>
          <cell r="X37">
            <v>120.88888888888889</v>
          </cell>
          <cell r="Y37">
            <v>125.9111111111111</v>
          </cell>
          <cell r="Z37">
            <v>130.93333333333331</v>
          </cell>
          <cell r="AA37">
            <v>135.95555555555552</v>
          </cell>
          <cell r="AB37">
            <v>140.97777777777773</v>
          </cell>
          <cell r="AC37">
            <v>146</v>
          </cell>
          <cell r="AD37">
            <v>151.80000000000001</v>
          </cell>
          <cell r="AE37">
            <v>157.6</v>
          </cell>
          <cell r="AF37">
            <v>163.4</v>
          </cell>
          <cell r="AG37">
            <v>169.2</v>
          </cell>
          <cell r="AH37">
            <v>175</v>
          </cell>
        </row>
        <row r="38">
          <cell r="C38">
            <v>1030</v>
          </cell>
          <cell r="D38">
            <v>58</v>
          </cell>
          <cell r="E38">
            <v>60.31111111111111</v>
          </cell>
          <cell r="F38">
            <v>62.62222222222222</v>
          </cell>
          <cell r="G38">
            <v>64.933333333333337</v>
          </cell>
          <cell r="H38">
            <v>67.244444444444454</v>
          </cell>
          <cell r="I38">
            <v>69.555555555555557</v>
          </cell>
          <cell r="J38">
            <v>72.466666666666669</v>
          </cell>
          <cell r="K38">
            <v>75.37777777777778</v>
          </cell>
          <cell r="L38">
            <v>78.288888888888891</v>
          </cell>
          <cell r="M38">
            <v>81.2</v>
          </cell>
          <cell r="N38">
            <v>84.111111111111114</v>
          </cell>
          <cell r="O38">
            <v>87.6</v>
          </cell>
          <cell r="P38">
            <v>91.088888888888874</v>
          </cell>
          <cell r="Q38">
            <v>94.577777777777769</v>
          </cell>
          <cell r="R38">
            <v>98.066666666666649</v>
          </cell>
          <cell r="S38">
            <v>101.55555555555556</v>
          </cell>
          <cell r="T38">
            <v>105.80000000000001</v>
          </cell>
          <cell r="U38">
            <v>110.04444444444445</v>
          </cell>
          <cell r="V38">
            <v>114.28888888888891</v>
          </cell>
          <cell r="W38">
            <v>118.53333333333336</v>
          </cell>
          <cell r="X38">
            <v>122.77777777777777</v>
          </cell>
          <cell r="Y38">
            <v>127.82222222222221</v>
          </cell>
          <cell r="Z38">
            <v>132.86666666666665</v>
          </cell>
          <cell r="AA38">
            <v>137.91111111111107</v>
          </cell>
          <cell r="AB38">
            <v>142.95555555555552</v>
          </cell>
          <cell r="AC38">
            <v>148</v>
          </cell>
          <cell r="AD38">
            <v>154</v>
          </cell>
          <cell r="AE38">
            <v>159.99999999999997</v>
          </cell>
          <cell r="AF38">
            <v>165.99999999999997</v>
          </cell>
          <cell r="AG38">
            <v>171.99999999999997</v>
          </cell>
          <cell r="AH38">
            <v>178</v>
          </cell>
        </row>
        <row r="39">
          <cell r="C39">
            <v>2000</v>
          </cell>
          <cell r="D39">
            <v>41.333333333333336</v>
          </cell>
          <cell r="E39">
            <v>42.866666666666667</v>
          </cell>
          <cell r="F39">
            <v>44.4</v>
          </cell>
          <cell r="G39">
            <v>45.933333333333337</v>
          </cell>
          <cell r="H39">
            <v>47.466666666666669</v>
          </cell>
          <cell r="I39">
            <v>49</v>
          </cell>
          <cell r="J39">
            <v>50.933333333333337</v>
          </cell>
          <cell r="K39">
            <v>52.866666666666667</v>
          </cell>
          <cell r="L39">
            <v>54.8</v>
          </cell>
          <cell r="M39">
            <v>56.733333333333341</v>
          </cell>
          <cell r="N39">
            <v>58.666666666666664</v>
          </cell>
          <cell r="O39">
            <v>61.133333333333333</v>
          </cell>
          <cell r="P39">
            <v>63.6</v>
          </cell>
          <cell r="Q39">
            <v>66.066666666666663</v>
          </cell>
          <cell r="R39">
            <v>68.533333333333317</v>
          </cell>
          <cell r="S39">
            <v>71</v>
          </cell>
          <cell r="T39">
            <v>73.466666666666669</v>
          </cell>
          <cell r="U39">
            <v>75.933333333333323</v>
          </cell>
          <cell r="V39">
            <v>78.400000000000006</v>
          </cell>
          <cell r="W39">
            <v>80.86666666666666</v>
          </cell>
          <cell r="X39">
            <v>83.333333333333329</v>
          </cell>
          <cell r="Y39">
            <v>86.6</v>
          </cell>
          <cell r="Z39">
            <v>89.86666666666666</v>
          </cell>
          <cell r="AA39">
            <v>93.133333333333312</v>
          </cell>
          <cell r="AB39">
            <v>96.4</v>
          </cell>
          <cell r="AC39">
            <v>99.666666666666671</v>
          </cell>
          <cell r="AD39">
            <v>103.26666666666667</v>
          </cell>
          <cell r="AE39">
            <v>106.86666666666666</v>
          </cell>
          <cell r="AF39">
            <v>110.46666666666667</v>
          </cell>
          <cell r="AG39">
            <v>114.06666666666666</v>
          </cell>
          <cell r="AH39">
            <v>117.66666666666667</v>
          </cell>
        </row>
        <row r="40">
          <cell r="C40">
            <v>2002</v>
          </cell>
        </row>
        <row r="41">
          <cell r="C41">
            <v>2004</v>
          </cell>
          <cell r="D41">
            <v>41.333333333333336</v>
          </cell>
          <cell r="E41">
            <v>42.866666666666667</v>
          </cell>
          <cell r="F41">
            <v>44.4</v>
          </cell>
          <cell r="G41">
            <v>45.933333333333337</v>
          </cell>
          <cell r="H41">
            <v>47.466666666666669</v>
          </cell>
          <cell r="I41">
            <v>49</v>
          </cell>
          <cell r="J41">
            <v>50.933333333333337</v>
          </cell>
          <cell r="K41">
            <v>52.866666666666667</v>
          </cell>
          <cell r="L41">
            <v>54.800000000000004</v>
          </cell>
          <cell r="M41">
            <v>56.733333333333341</v>
          </cell>
          <cell r="N41">
            <v>58.666666666666664</v>
          </cell>
          <cell r="O41">
            <v>61.133333333333333</v>
          </cell>
          <cell r="P41">
            <v>63.599999999999994</v>
          </cell>
          <cell r="Q41">
            <v>66.066666666666663</v>
          </cell>
          <cell r="R41">
            <v>68.533333333333317</v>
          </cell>
          <cell r="S41">
            <v>71</v>
          </cell>
          <cell r="T41">
            <v>73.466666666666669</v>
          </cell>
          <cell r="U41">
            <v>75.933333333333323</v>
          </cell>
          <cell r="V41">
            <v>78.399999999999991</v>
          </cell>
          <cell r="W41">
            <v>80.86666666666666</v>
          </cell>
          <cell r="X41">
            <v>83.333333333333329</v>
          </cell>
          <cell r="Y41">
            <v>86.6</v>
          </cell>
          <cell r="Z41">
            <v>89.86666666666666</v>
          </cell>
          <cell r="AA41">
            <v>93.133333333333312</v>
          </cell>
          <cell r="AB41">
            <v>96.399999999999977</v>
          </cell>
          <cell r="AC41">
            <v>99.666666666666671</v>
          </cell>
          <cell r="AD41">
            <v>103.26666666666667</v>
          </cell>
          <cell r="AE41">
            <v>106.86666666666666</v>
          </cell>
          <cell r="AF41">
            <v>110.46666666666667</v>
          </cell>
          <cell r="AG41">
            <v>114.06666666666666</v>
          </cell>
          <cell r="AH41">
            <v>117.66666666666667</v>
          </cell>
        </row>
        <row r="42">
          <cell r="C42">
            <v>2006</v>
          </cell>
          <cell r="D42">
            <v>42.333333333333336</v>
          </cell>
          <cell r="E42">
            <v>44</v>
          </cell>
          <cell r="F42">
            <v>45.666666666666664</v>
          </cell>
          <cell r="G42">
            <v>47.333333333333329</v>
          </cell>
          <cell r="H42">
            <v>48.999999999999993</v>
          </cell>
          <cell r="I42">
            <v>50.666666666666664</v>
          </cell>
          <cell r="J42">
            <v>52.666666666666671</v>
          </cell>
          <cell r="K42">
            <v>54.666666666666671</v>
          </cell>
          <cell r="L42">
            <v>56.666666666666671</v>
          </cell>
          <cell r="M42">
            <v>58.666666666666679</v>
          </cell>
          <cell r="N42">
            <v>60.666666666666664</v>
          </cell>
          <cell r="O42">
            <v>62.999999999999993</v>
          </cell>
          <cell r="P42">
            <v>65.333333333333329</v>
          </cell>
          <cell r="Q42">
            <v>67.666666666666657</v>
          </cell>
          <cell r="R42">
            <v>69.999999999999986</v>
          </cell>
          <cell r="S42">
            <v>72.333333333333329</v>
          </cell>
          <cell r="T42">
            <v>75.066666666666663</v>
          </cell>
          <cell r="U42">
            <v>77.8</v>
          </cell>
          <cell r="V42">
            <v>80.533333333333331</v>
          </cell>
          <cell r="W42">
            <v>83.266666666666666</v>
          </cell>
          <cell r="X42">
            <v>86</v>
          </cell>
          <cell r="Y42">
            <v>89.399999999999991</v>
          </cell>
          <cell r="Z42">
            <v>92.8</v>
          </cell>
          <cell r="AA42">
            <v>96.199999999999989</v>
          </cell>
          <cell r="AB42">
            <v>99.59999999999998</v>
          </cell>
          <cell r="AC42">
            <v>103</v>
          </cell>
          <cell r="AD42">
            <v>107</v>
          </cell>
          <cell r="AE42">
            <v>111.00000000000001</v>
          </cell>
          <cell r="AF42">
            <v>115.00000000000001</v>
          </cell>
          <cell r="AG42">
            <v>119.00000000000001</v>
          </cell>
          <cell r="AH42">
            <v>123</v>
          </cell>
        </row>
        <row r="43">
          <cell r="C43">
            <v>2008</v>
          </cell>
          <cell r="D43">
            <v>43.333333333333336</v>
          </cell>
          <cell r="E43">
            <v>45</v>
          </cell>
          <cell r="F43">
            <v>46.666666666666664</v>
          </cell>
          <cell r="G43">
            <v>48.333333333333329</v>
          </cell>
          <cell r="H43">
            <v>49.999999999999993</v>
          </cell>
          <cell r="I43">
            <v>51.666666666666664</v>
          </cell>
          <cell r="J43">
            <v>53.666666666666671</v>
          </cell>
          <cell r="K43">
            <v>55.666666666666671</v>
          </cell>
          <cell r="L43">
            <v>57.666666666666671</v>
          </cell>
          <cell r="M43">
            <v>59.666666666666679</v>
          </cell>
          <cell r="N43">
            <v>61.666666666666664</v>
          </cell>
          <cell r="O43">
            <v>64.133333333333326</v>
          </cell>
          <cell r="P43">
            <v>66.599999999999994</v>
          </cell>
          <cell r="Q43">
            <v>69.066666666666663</v>
          </cell>
          <cell r="R43">
            <v>71.533333333333317</v>
          </cell>
          <cell r="S43">
            <v>74</v>
          </cell>
          <cell r="T43">
            <v>76.933333333333337</v>
          </cell>
          <cell r="U43">
            <v>79.866666666666674</v>
          </cell>
          <cell r="V43">
            <v>82.800000000000011</v>
          </cell>
          <cell r="W43">
            <v>85.733333333333348</v>
          </cell>
          <cell r="X43">
            <v>88.666666666666671</v>
          </cell>
          <cell r="Y43">
            <v>92.266666666666666</v>
          </cell>
          <cell r="Z43">
            <v>95.86666666666666</v>
          </cell>
          <cell r="AA43">
            <v>99.466666666666669</v>
          </cell>
          <cell r="AB43">
            <v>103.06666666666666</v>
          </cell>
          <cell r="AC43">
            <v>106.66666666666667</v>
          </cell>
          <cell r="AD43">
            <v>110.8</v>
          </cell>
          <cell r="AE43">
            <v>114.93333333333332</v>
          </cell>
          <cell r="AF43">
            <v>119.06666666666666</v>
          </cell>
          <cell r="AG43">
            <v>123.19999999999999</v>
          </cell>
          <cell r="AH43">
            <v>127.33333333333333</v>
          </cell>
        </row>
        <row r="44">
          <cell r="C44">
            <v>2010</v>
          </cell>
          <cell r="D44">
            <v>44.333333333333336</v>
          </cell>
          <cell r="E44">
            <v>46.133333333333333</v>
          </cell>
          <cell r="F44">
            <v>47.93333333333333</v>
          </cell>
          <cell r="G44">
            <v>49.733333333333334</v>
          </cell>
          <cell r="H44">
            <v>51.533333333333331</v>
          </cell>
          <cell r="I44">
            <v>53.333333333333336</v>
          </cell>
          <cell r="J44">
            <v>55.333333333333336</v>
          </cell>
          <cell r="K44">
            <v>57.333333333333336</v>
          </cell>
          <cell r="L44">
            <v>59.333333333333343</v>
          </cell>
          <cell r="M44">
            <v>61.333333333333343</v>
          </cell>
          <cell r="N44">
            <v>63.333333333333336</v>
          </cell>
          <cell r="O44">
            <v>65.86666666666666</v>
          </cell>
          <cell r="P44">
            <v>68.399999999999991</v>
          </cell>
          <cell r="Q44">
            <v>70.933333333333323</v>
          </cell>
          <cell r="R44">
            <v>73.466666666666654</v>
          </cell>
          <cell r="S44">
            <v>76</v>
          </cell>
          <cell r="T44">
            <v>79.066666666666663</v>
          </cell>
          <cell r="U44">
            <v>82.13333333333334</v>
          </cell>
          <cell r="V44">
            <v>85.200000000000017</v>
          </cell>
          <cell r="W44">
            <v>88.26666666666668</v>
          </cell>
          <cell r="X44">
            <v>91.333333333333329</v>
          </cell>
          <cell r="Y44">
            <v>95.13333333333334</v>
          </cell>
          <cell r="Z44">
            <v>98.933333333333337</v>
          </cell>
          <cell r="AA44">
            <v>102.73333333333333</v>
          </cell>
          <cell r="AB44">
            <v>106.53333333333335</v>
          </cell>
          <cell r="AC44">
            <v>110.33333333333333</v>
          </cell>
          <cell r="AD44">
            <v>114.66666666666667</v>
          </cell>
          <cell r="AE44">
            <v>119</v>
          </cell>
          <cell r="AF44">
            <v>123.33333333333334</v>
          </cell>
          <cell r="AG44">
            <v>127.66666666666669</v>
          </cell>
          <cell r="AH44">
            <v>132</v>
          </cell>
        </row>
        <row r="45">
          <cell r="C45">
            <v>2012</v>
          </cell>
          <cell r="D45">
            <v>46</v>
          </cell>
          <cell r="E45">
            <v>47.6</v>
          </cell>
          <cell r="F45">
            <v>49.199999999999996</v>
          </cell>
          <cell r="G45">
            <v>50.8</v>
          </cell>
          <cell r="H45">
            <v>52.4</v>
          </cell>
          <cell r="I45">
            <v>54</v>
          </cell>
          <cell r="J45">
            <v>56.199999999999996</v>
          </cell>
          <cell r="K45">
            <v>58.4</v>
          </cell>
          <cell r="L45">
            <v>60.6</v>
          </cell>
          <cell r="M45">
            <v>62.800000000000004</v>
          </cell>
          <cell r="N45">
            <v>65</v>
          </cell>
          <cell r="O45">
            <v>67.533333333333331</v>
          </cell>
          <cell r="P45">
            <v>70.066666666666663</v>
          </cell>
          <cell r="Q45">
            <v>72.599999999999994</v>
          </cell>
          <cell r="R45">
            <v>75.133333333333326</v>
          </cell>
          <cell r="S45">
            <v>77.666666666666671</v>
          </cell>
          <cell r="T45">
            <v>80.933333333333337</v>
          </cell>
          <cell r="U45">
            <v>84.199999999999989</v>
          </cell>
          <cell r="V45">
            <v>87.466666666666654</v>
          </cell>
          <cell r="W45">
            <v>90.73333333333332</v>
          </cell>
          <cell r="X45">
            <v>94</v>
          </cell>
          <cell r="Y45">
            <v>97.8</v>
          </cell>
          <cell r="Z45">
            <v>101.60000000000001</v>
          </cell>
          <cell r="AA45">
            <v>105.4</v>
          </cell>
          <cell r="AB45">
            <v>109.2</v>
          </cell>
          <cell r="AC45">
            <v>113</v>
          </cell>
          <cell r="AD45">
            <v>117.53333333333333</v>
          </cell>
          <cell r="AE45">
            <v>122.06666666666666</v>
          </cell>
          <cell r="AF45">
            <v>126.6</v>
          </cell>
          <cell r="AG45">
            <v>131.13333333333333</v>
          </cell>
          <cell r="AH45">
            <v>135.66666666666666</v>
          </cell>
        </row>
        <row r="46">
          <cell r="C46">
            <v>2014</v>
          </cell>
          <cell r="D46">
            <v>46.666666666666664</v>
          </cell>
          <cell r="E46">
            <v>48.333333333333329</v>
          </cell>
          <cell r="F46">
            <v>49.999999999999993</v>
          </cell>
          <cell r="G46">
            <v>51.666666666666657</v>
          </cell>
          <cell r="H46">
            <v>53.333333333333321</v>
          </cell>
          <cell r="I46">
            <v>55</v>
          </cell>
          <cell r="J46">
            <v>57.333333333333336</v>
          </cell>
          <cell r="K46">
            <v>59.666666666666664</v>
          </cell>
          <cell r="L46">
            <v>61.999999999999993</v>
          </cell>
          <cell r="M46">
            <v>64.333333333333329</v>
          </cell>
          <cell r="N46">
            <v>66.666666666666671</v>
          </cell>
          <cell r="O46">
            <v>69.333333333333329</v>
          </cell>
          <cell r="P46">
            <v>72</v>
          </cell>
          <cell r="Q46">
            <v>74.666666666666671</v>
          </cell>
          <cell r="R46">
            <v>77.333333333333329</v>
          </cell>
          <cell r="S46">
            <v>80</v>
          </cell>
          <cell r="T46">
            <v>83.333333333333329</v>
          </cell>
          <cell r="U46">
            <v>86.666666666666657</v>
          </cell>
          <cell r="V46">
            <v>89.999999999999986</v>
          </cell>
          <cell r="W46">
            <v>93.333333333333314</v>
          </cell>
          <cell r="X46">
            <v>96.666666666666671</v>
          </cell>
          <cell r="Y46">
            <v>100.60000000000001</v>
          </cell>
          <cell r="Z46">
            <v>104.53333333333335</v>
          </cell>
          <cell r="AA46">
            <v>108.46666666666668</v>
          </cell>
          <cell r="AB46">
            <v>112.40000000000002</v>
          </cell>
          <cell r="AC46">
            <v>116.33333333333333</v>
          </cell>
          <cell r="AD46">
            <v>121.06666666666666</v>
          </cell>
          <cell r="AE46">
            <v>125.79999999999998</v>
          </cell>
          <cell r="AF46">
            <v>130.5333333333333</v>
          </cell>
          <cell r="AG46">
            <v>135.26666666666662</v>
          </cell>
          <cell r="AH46">
            <v>140</v>
          </cell>
        </row>
        <row r="47">
          <cell r="C47">
            <v>2016</v>
          </cell>
          <cell r="D47">
            <v>47</v>
          </cell>
          <cell r="E47">
            <v>48.933333333333337</v>
          </cell>
          <cell r="F47">
            <v>50.866666666666667</v>
          </cell>
          <cell r="G47">
            <v>52.800000000000004</v>
          </cell>
          <cell r="H47">
            <v>54.733333333333341</v>
          </cell>
          <cell r="I47">
            <v>56.666666666666664</v>
          </cell>
          <cell r="J47">
            <v>58.866666666666667</v>
          </cell>
          <cell r="K47">
            <v>61.06666666666667</v>
          </cell>
          <cell r="L47">
            <v>63.266666666666673</v>
          </cell>
          <cell r="M47">
            <v>65.466666666666683</v>
          </cell>
          <cell r="N47">
            <v>67.666666666666671</v>
          </cell>
          <cell r="O47">
            <v>70.533333333333331</v>
          </cell>
          <cell r="P47">
            <v>73.400000000000006</v>
          </cell>
          <cell r="Q47">
            <v>76.26666666666668</v>
          </cell>
          <cell r="R47">
            <v>79.13333333333334</v>
          </cell>
          <cell r="S47">
            <v>82</v>
          </cell>
          <cell r="T47">
            <v>85.399999999999991</v>
          </cell>
          <cell r="U47">
            <v>88.8</v>
          </cell>
          <cell r="V47">
            <v>92.199999999999989</v>
          </cell>
          <cell r="W47">
            <v>95.59999999999998</v>
          </cell>
          <cell r="X47">
            <v>99</v>
          </cell>
          <cell r="Y47">
            <v>103.06666666666668</v>
          </cell>
          <cell r="Z47">
            <v>107.13333333333334</v>
          </cell>
          <cell r="AA47">
            <v>111.20000000000002</v>
          </cell>
          <cell r="AB47">
            <v>115.26666666666669</v>
          </cell>
          <cell r="AC47">
            <v>119.33333333333333</v>
          </cell>
          <cell r="AD47">
            <v>124.13333333333334</v>
          </cell>
          <cell r="AE47">
            <v>128.93333333333334</v>
          </cell>
          <cell r="AF47">
            <v>133.73333333333335</v>
          </cell>
          <cell r="AG47">
            <v>138.53333333333333</v>
          </cell>
          <cell r="AH47">
            <v>143.33333333333334</v>
          </cell>
        </row>
        <row r="48">
          <cell r="C48">
            <v>2018</v>
          </cell>
          <cell r="D48">
            <v>48.666666666666664</v>
          </cell>
          <cell r="E48">
            <v>50.466666666666669</v>
          </cell>
          <cell r="F48">
            <v>52.266666666666666</v>
          </cell>
          <cell r="G48">
            <v>54.066666666666663</v>
          </cell>
          <cell r="H48">
            <v>55.866666666666667</v>
          </cell>
          <cell r="I48">
            <v>57.666666666666664</v>
          </cell>
          <cell r="J48">
            <v>59.999999999999993</v>
          </cell>
          <cell r="K48">
            <v>62.333333333333321</v>
          </cell>
          <cell r="L48">
            <v>64.666666666666657</v>
          </cell>
          <cell r="M48">
            <v>66.999999999999986</v>
          </cell>
          <cell r="N48">
            <v>69.333333333333329</v>
          </cell>
          <cell r="O48">
            <v>72.2</v>
          </cell>
          <cell r="P48">
            <v>75.066666666666677</v>
          </cell>
          <cell r="Q48">
            <v>77.933333333333337</v>
          </cell>
          <cell r="R48">
            <v>80.800000000000011</v>
          </cell>
          <cell r="S48">
            <v>83.666666666666671</v>
          </cell>
          <cell r="T48">
            <v>87.266666666666666</v>
          </cell>
          <cell r="U48">
            <v>90.86666666666666</v>
          </cell>
          <cell r="V48">
            <v>94.466666666666669</v>
          </cell>
          <cell r="W48">
            <v>98.066666666666663</v>
          </cell>
          <cell r="X48">
            <v>101.66666666666667</v>
          </cell>
          <cell r="Y48">
            <v>105.86666666666666</v>
          </cell>
          <cell r="Z48">
            <v>110.06666666666666</v>
          </cell>
          <cell r="AA48">
            <v>114.26666666666667</v>
          </cell>
          <cell r="AB48">
            <v>118.46666666666665</v>
          </cell>
          <cell r="AC48">
            <v>122.66666666666667</v>
          </cell>
          <cell r="AD48">
            <v>127.53333333333333</v>
          </cell>
          <cell r="AE48">
            <v>132.4</v>
          </cell>
          <cell r="AF48">
            <v>137.26666666666668</v>
          </cell>
          <cell r="AG48">
            <v>142.13333333333335</v>
          </cell>
          <cell r="AH48">
            <v>147</v>
          </cell>
        </row>
        <row r="49">
          <cell r="C49">
            <v>2020</v>
          </cell>
          <cell r="D49">
            <v>49.666666666666664</v>
          </cell>
          <cell r="E49">
            <v>51.6</v>
          </cell>
          <cell r="F49">
            <v>53.533333333333339</v>
          </cell>
          <cell r="G49">
            <v>55.466666666666669</v>
          </cell>
          <cell r="H49">
            <v>57.400000000000006</v>
          </cell>
          <cell r="I49">
            <v>59.333333333333336</v>
          </cell>
          <cell r="J49">
            <v>61.666666666666664</v>
          </cell>
          <cell r="K49">
            <v>63.999999999999993</v>
          </cell>
          <cell r="L49">
            <v>66.333333333333314</v>
          </cell>
          <cell r="M49">
            <v>68.666666666666643</v>
          </cell>
          <cell r="N49">
            <v>71</v>
          </cell>
          <cell r="O49">
            <v>73.933333333333337</v>
          </cell>
          <cell r="P49">
            <v>76.866666666666674</v>
          </cell>
          <cell r="Q49">
            <v>79.800000000000011</v>
          </cell>
          <cell r="R49">
            <v>82.733333333333334</v>
          </cell>
          <cell r="S49">
            <v>85.666666666666671</v>
          </cell>
          <cell r="T49">
            <v>89.266666666666666</v>
          </cell>
          <cell r="U49">
            <v>92.86666666666666</v>
          </cell>
          <cell r="V49">
            <v>96.466666666666669</v>
          </cell>
          <cell r="W49">
            <v>100.06666666666666</v>
          </cell>
          <cell r="X49">
            <v>103.66666666666667</v>
          </cell>
          <cell r="Y49">
            <v>108</v>
          </cell>
          <cell r="Z49">
            <v>112.33333333333333</v>
          </cell>
          <cell r="AA49">
            <v>116.66666666666667</v>
          </cell>
          <cell r="AB49">
            <v>121.00000000000001</v>
          </cell>
          <cell r="AC49">
            <v>125.33333333333333</v>
          </cell>
          <cell r="AD49">
            <v>130.4</v>
          </cell>
          <cell r="AE49">
            <v>135.46666666666667</v>
          </cell>
          <cell r="AF49">
            <v>140.53333333333333</v>
          </cell>
          <cell r="AG49">
            <v>145.6</v>
          </cell>
          <cell r="AH49">
            <v>150.66666666666666</v>
          </cell>
        </row>
        <row r="50">
          <cell r="C50">
            <v>2022</v>
          </cell>
          <cell r="D50">
            <v>50.333333333333336</v>
          </cell>
          <cell r="E50">
            <v>52.333333333333336</v>
          </cell>
          <cell r="F50">
            <v>54.333333333333336</v>
          </cell>
          <cell r="G50">
            <v>56.333333333333343</v>
          </cell>
          <cell r="H50">
            <v>58.333333333333343</v>
          </cell>
          <cell r="I50">
            <v>60.333333333333336</v>
          </cell>
          <cell r="J50">
            <v>62.8</v>
          </cell>
          <cell r="K50">
            <v>65.266666666666666</v>
          </cell>
          <cell r="L50">
            <v>67.73333333333332</v>
          </cell>
          <cell r="M50">
            <v>70.199999999999989</v>
          </cell>
          <cell r="N50">
            <v>72.666666666666671</v>
          </cell>
          <cell r="O50">
            <v>75.86666666666666</v>
          </cell>
          <cell r="P50">
            <v>79.066666666666663</v>
          </cell>
          <cell r="Q50">
            <v>82.266666666666652</v>
          </cell>
          <cell r="R50">
            <v>85.466666666666654</v>
          </cell>
          <cell r="S50">
            <v>88.666666666666671</v>
          </cell>
          <cell r="T50">
            <v>92.2</v>
          </cell>
          <cell r="U50">
            <v>95.733333333333334</v>
          </cell>
          <cell r="V50">
            <v>99.266666666666666</v>
          </cell>
          <cell r="W50">
            <v>102.8</v>
          </cell>
          <cell r="X50">
            <v>106.33333333333333</v>
          </cell>
          <cell r="Y50">
            <v>110.66666666666667</v>
          </cell>
          <cell r="Z50">
            <v>115</v>
          </cell>
          <cell r="AA50">
            <v>119.33333333333334</v>
          </cell>
          <cell r="AB50">
            <v>123.66666666666669</v>
          </cell>
          <cell r="AC50">
            <v>128</v>
          </cell>
          <cell r="AD50">
            <v>133.06666666666666</v>
          </cell>
          <cell r="AE50">
            <v>138.13333333333333</v>
          </cell>
          <cell r="AF50">
            <v>143.19999999999999</v>
          </cell>
          <cell r="AG50">
            <v>148.26666666666665</v>
          </cell>
          <cell r="AH50">
            <v>153.33333333333334</v>
          </cell>
        </row>
        <row r="51">
          <cell r="C51">
            <v>2024</v>
          </cell>
          <cell r="D51">
            <v>51.333333333333336</v>
          </cell>
          <cell r="E51">
            <v>53.333333333333336</v>
          </cell>
          <cell r="F51">
            <v>55.333333333333336</v>
          </cell>
          <cell r="G51">
            <v>57.333333333333343</v>
          </cell>
          <cell r="H51">
            <v>59.333333333333343</v>
          </cell>
          <cell r="I51">
            <v>61.333333333333336</v>
          </cell>
          <cell r="J51">
            <v>63.8</v>
          </cell>
          <cell r="K51">
            <v>66.266666666666666</v>
          </cell>
          <cell r="L51">
            <v>68.73333333333332</v>
          </cell>
          <cell r="M51">
            <v>71.199999999999989</v>
          </cell>
          <cell r="N51">
            <v>73.666666666666671</v>
          </cell>
          <cell r="O51">
            <v>76.800000000000011</v>
          </cell>
          <cell r="P51">
            <v>79.933333333333337</v>
          </cell>
          <cell r="Q51">
            <v>83.066666666666677</v>
          </cell>
          <cell r="R51">
            <v>86.200000000000017</v>
          </cell>
          <cell r="S51">
            <v>89.333333333333329</v>
          </cell>
          <cell r="T51">
            <v>93.066666666666663</v>
          </cell>
          <cell r="U51">
            <v>96.8</v>
          </cell>
          <cell r="V51">
            <v>100.53333333333333</v>
          </cell>
          <cell r="W51">
            <v>104.26666666666667</v>
          </cell>
          <cell r="X51">
            <v>108</v>
          </cell>
          <cell r="Y51">
            <v>112.53333333333333</v>
          </cell>
          <cell r="Z51">
            <v>117.06666666666666</v>
          </cell>
          <cell r="AA51">
            <v>121.6</v>
          </cell>
          <cell r="AB51">
            <v>126.13333333333333</v>
          </cell>
          <cell r="AC51">
            <v>130.66666666666666</v>
          </cell>
          <cell r="AD51">
            <v>135.93333333333334</v>
          </cell>
          <cell r="AE51">
            <v>141.20000000000002</v>
          </cell>
          <cell r="AF51">
            <v>146.4666666666667</v>
          </cell>
          <cell r="AG51">
            <v>151.73333333333338</v>
          </cell>
          <cell r="AH51">
            <v>157</v>
          </cell>
        </row>
        <row r="52">
          <cell r="C52">
            <v>2026</v>
          </cell>
          <cell r="D52">
            <v>52.333333333333336</v>
          </cell>
          <cell r="E52">
            <v>54.466666666666669</v>
          </cell>
          <cell r="F52">
            <v>56.6</v>
          </cell>
          <cell r="G52">
            <v>58.733333333333334</v>
          </cell>
          <cell r="H52">
            <v>60.866666666666674</v>
          </cell>
          <cell r="I52">
            <v>63</v>
          </cell>
          <cell r="J52">
            <v>65.466666666666669</v>
          </cell>
          <cell r="K52">
            <v>67.933333333333323</v>
          </cell>
          <cell r="L52">
            <v>70.399999999999991</v>
          </cell>
          <cell r="M52">
            <v>72.86666666666666</v>
          </cell>
          <cell r="N52">
            <v>75.333333333333329</v>
          </cell>
          <cell r="O52">
            <v>78.466666666666669</v>
          </cell>
          <cell r="P52">
            <v>81.600000000000009</v>
          </cell>
          <cell r="Q52">
            <v>84.733333333333348</v>
          </cell>
          <cell r="R52">
            <v>87.866666666666674</v>
          </cell>
          <cell r="S52">
            <v>91</v>
          </cell>
          <cell r="T52">
            <v>94.933333333333337</v>
          </cell>
          <cell r="U52">
            <v>98.866666666666674</v>
          </cell>
          <cell r="V52">
            <v>102.80000000000001</v>
          </cell>
          <cell r="W52">
            <v>106.73333333333335</v>
          </cell>
          <cell r="X52">
            <v>110.66666666666667</v>
          </cell>
          <cell r="Y52">
            <v>115.2</v>
          </cell>
          <cell r="Z52">
            <v>119.73333333333333</v>
          </cell>
          <cell r="AA52">
            <v>124.26666666666667</v>
          </cell>
          <cell r="AB52">
            <v>128.79999999999998</v>
          </cell>
          <cell r="AC52">
            <v>133.33333333333334</v>
          </cell>
          <cell r="AD52">
            <v>138.73333333333335</v>
          </cell>
          <cell r="AE52">
            <v>144.13333333333333</v>
          </cell>
          <cell r="AF52">
            <v>149.53333333333333</v>
          </cell>
          <cell r="AG52">
            <v>154.93333333333334</v>
          </cell>
          <cell r="AH52">
            <v>160.33333333333334</v>
          </cell>
        </row>
        <row r="53">
          <cell r="C53">
            <v>2028</v>
          </cell>
          <cell r="D53">
            <v>53</v>
          </cell>
          <cell r="E53">
            <v>55.133333333333333</v>
          </cell>
          <cell r="F53">
            <v>57.266666666666666</v>
          </cell>
          <cell r="G53">
            <v>59.400000000000006</v>
          </cell>
          <cell r="H53">
            <v>61.533333333333339</v>
          </cell>
          <cell r="I53">
            <v>63.666666666666664</v>
          </cell>
          <cell r="J53">
            <v>66.333333333333329</v>
          </cell>
          <cell r="K53">
            <v>69</v>
          </cell>
          <cell r="L53">
            <v>71.666666666666671</v>
          </cell>
          <cell r="M53">
            <v>74.333333333333329</v>
          </cell>
          <cell r="N53">
            <v>77</v>
          </cell>
          <cell r="O53">
            <v>80.13333333333334</v>
          </cell>
          <cell r="P53">
            <v>83.26666666666668</v>
          </cell>
          <cell r="Q53">
            <v>86.4</v>
          </cell>
          <cell r="R53">
            <v>89.533333333333346</v>
          </cell>
          <cell r="S53">
            <v>92.666666666666671</v>
          </cell>
          <cell r="T53">
            <v>96.666666666666671</v>
          </cell>
          <cell r="U53">
            <v>100.66666666666667</v>
          </cell>
          <cell r="V53">
            <v>104.66666666666669</v>
          </cell>
          <cell r="W53">
            <v>108.66666666666669</v>
          </cell>
          <cell r="X53">
            <v>112.66666666666667</v>
          </cell>
          <cell r="Y53">
            <v>117.33333333333333</v>
          </cell>
          <cell r="Z53">
            <v>121.99999999999999</v>
          </cell>
          <cell r="AA53">
            <v>126.66666666666664</v>
          </cell>
          <cell r="AB53">
            <v>131.33333333333329</v>
          </cell>
          <cell r="AC53">
            <v>136</v>
          </cell>
          <cell r="AD53">
            <v>141.4</v>
          </cell>
          <cell r="AE53">
            <v>146.80000000000001</v>
          </cell>
          <cell r="AF53">
            <v>152.19999999999999</v>
          </cell>
          <cell r="AG53">
            <v>157.6</v>
          </cell>
          <cell r="AH53">
            <v>163</v>
          </cell>
        </row>
        <row r="54">
          <cell r="C54">
            <v>2030</v>
          </cell>
          <cell r="D54">
            <v>54</v>
          </cell>
          <cell r="E54">
            <v>56.133333333333333</v>
          </cell>
          <cell r="F54">
            <v>58.266666666666666</v>
          </cell>
          <cell r="G54">
            <v>60.400000000000006</v>
          </cell>
          <cell r="H54">
            <v>62.533333333333339</v>
          </cell>
          <cell r="I54">
            <v>64.666666666666671</v>
          </cell>
          <cell r="J54">
            <v>67.400000000000006</v>
          </cell>
          <cell r="K54">
            <v>70.13333333333334</v>
          </cell>
          <cell r="L54">
            <v>72.866666666666674</v>
          </cell>
          <cell r="M54">
            <v>75.600000000000009</v>
          </cell>
          <cell r="N54">
            <v>78.333333333333329</v>
          </cell>
          <cell r="O54">
            <v>81.599999999999994</v>
          </cell>
          <cell r="P54">
            <v>84.86666666666666</v>
          </cell>
          <cell r="Q54">
            <v>88.133333333333326</v>
          </cell>
          <cell r="R54">
            <v>91.399999999999977</v>
          </cell>
          <cell r="S54">
            <v>94.666666666666671</v>
          </cell>
          <cell r="T54">
            <v>98.600000000000009</v>
          </cell>
          <cell r="U54">
            <v>102.53333333333335</v>
          </cell>
          <cell r="V54">
            <v>106.46666666666668</v>
          </cell>
          <cell r="W54">
            <v>110.40000000000002</v>
          </cell>
          <cell r="X54">
            <v>114.33333333333333</v>
          </cell>
          <cell r="Y54">
            <v>119.06666666666666</v>
          </cell>
          <cell r="Z54">
            <v>123.79999999999998</v>
          </cell>
          <cell r="AA54">
            <v>128.5333333333333</v>
          </cell>
          <cell r="AB54">
            <v>133.26666666666662</v>
          </cell>
          <cell r="AC54">
            <v>138</v>
          </cell>
          <cell r="AD54">
            <v>143.6</v>
          </cell>
          <cell r="AE54">
            <v>149.19999999999999</v>
          </cell>
          <cell r="AF54">
            <v>154.79999999999998</v>
          </cell>
          <cell r="AG54">
            <v>160.39999999999998</v>
          </cell>
          <cell r="AH54">
            <v>166</v>
          </cell>
        </row>
        <row r="55">
          <cell r="C55">
            <v>3000</v>
          </cell>
          <cell r="D55">
            <v>38.222222222222221</v>
          </cell>
          <cell r="E55">
            <v>39.711111111111109</v>
          </cell>
          <cell r="F55">
            <v>41.2</v>
          </cell>
          <cell r="G55">
            <v>42.68888888888889</v>
          </cell>
          <cell r="H55">
            <v>44.177777777777777</v>
          </cell>
          <cell r="I55">
            <v>45.666666666666664</v>
          </cell>
          <cell r="J55">
            <v>47.422222222222224</v>
          </cell>
          <cell r="K55">
            <v>49.177777777777777</v>
          </cell>
          <cell r="L55">
            <v>50.933333333333337</v>
          </cell>
          <cell r="M55">
            <v>52.68888888888889</v>
          </cell>
          <cell r="N55">
            <v>54.444444444444443</v>
          </cell>
          <cell r="O55">
            <v>56.688888888888883</v>
          </cell>
          <cell r="P55">
            <v>58.93333333333333</v>
          </cell>
          <cell r="Q55">
            <v>61.17777777777777</v>
          </cell>
          <cell r="R55">
            <v>63.42222222222221</v>
          </cell>
          <cell r="S55">
            <v>65.666666666666671</v>
          </cell>
          <cell r="T55">
            <v>68.044444444444451</v>
          </cell>
          <cell r="U55">
            <v>70.422222222222217</v>
          </cell>
          <cell r="V55">
            <v>72.8</v>
          </cell>
          <cell r="W55">
            <v>75.177777777777777</v>
          </cell>
          <cell r="X55">
            <v>77.555555555555557</v>
          </cell>
          <cell r="Y55">
            <v>80.599999999999994</v>
          </cell>
          <cell r="Z55">
            <v>83.644444444444431</v>
          </cell>
          <cell r="AA55">
            <v>86.688888888888869</v>
          </cell>
          <cell r="AB55">
            <v>89.733333333333306</v>
          </cell>
          <cell r="AC55">
            <v>92.777777777777771</v>
          </cell>
          <cell r="AD55">
            <v>96.111111111111114</v>
          </cell>
          <cell r="AE55">
            <v>99.444444444444443</v>
          </cell>
          <cell r="AF55">
            <v>102.77777777777777</v>
          </cell>
          <cell r="AG55">
            <v>106.1111111111111</v>
          </cell>
          <cell r="AH55">
            <v>109.44444444444444</v>
          </cell>
        </row>
        <row r="56">
          <cell r="C56">
            <v>3002</v>
          </cell>
          <cell r="D56">
            <v>38.222222222222221</v>
          </cell>
          <cell r="E56">
            <v>39.711111111111109</v>
          </cell>
          <cell r="F56">
            <v>41.2</v>
          </cell>
          <cell r="G56">
            <v>42.68888888888889</v>
          </cell>
          <cell r="H56">
            <v>44.177777777777777</v>
          </cell>
          <cell r="I56">
            <v>45.666666666666664</v>
          </cell>
          <cell r="J56">
            <v>47.422222222222224</v>
          </cell>
          <cell r="K56">
            <v>49.177777777777777</v>
          </cell>
          <cell r="L56">
            <v>50.933333333333337</v>
          </cell>
          <cell r="M56">
            <v>52.68888888888889</v>
          </cell>
          <cell r="N56">
            <v>54.444444444444443</v>
          </cell>
          <cell r="O56">
            <v>56.688888888888883</v>
          </cell>
          <cell r="P56">
            <v>58.93333333333333</v>
          </cell>
          <cell r="Q56">
            <v>61.17777777777777</v>
          </cell>
          <cell r="R56">
            <v>63.42222222222221</v>
          </cell>
          <cell r="S56">
            <v>65.666666666666671</v>
          </cell>
          <cell r="T56">
            <v>68.044444444444451</v>
          </cell>
          <cell r="U56">
            <v>70.422222222222217</v>
          </cell>
          <cell r="V56">
            <v>72.8</v>
          </cell>
          <cell r="W56">
            <v>75.177777777777777</v>
          </cell>
          <cell r="X56">
            <v>77.555555555555557</v>
          </cell>
          <cell r="Y56">
            <v>80.599999999999994</v>
          </cell>
          <cell r="Z56">
            <v>83.644444444444431</v>
          </cell>
          <cell r="AA56">
            <v>86.688888888888869</v>
          </cell>
          <cell r="AB56">
            <v>89.733333333333306</v>
          </cell>
          <cell r="AC56">
            <v>92.777777777777771</v>
          </cell>
          <cell r="AD56">
            <v>96.111111111111114</v>
          </cell>
          <cell r="AE56">
            <v>99.444444444444443</v>
          </cell>
          <cell r="AF56">
            <v>102.77777777777777</v>
          </cell>
          <cell r="AG56">
            <v>106.1111111111111</v>
          </cell>
          <cell r="AH56">
            <v>109.44444444444444</v>
          </cell>
        </row>
        <row r="57">
          <cell r="C57">
            <v>3004</v>
          </cell>
          <cell r="D57">
            <v>38.222222222222221</v>
          </cell>
          <cell r="E57">
            <v>39.711111111111109</v>
          </cell>
          <cell r="F57">
            <v>41.2</v>
          </cell>
          <cell r="G57">
            <v>42.68888888888889</v>
          </cell>
          <cell r="H57">
            <v>44.177777777777777</v>
          </cell>
          <cell r="I57">
            <v>45.666666666666664</v>
          </cell>
          <cell r="J57">
            <v>47.422222222222224</v>
          </cell>
          <cell r="K57">
            <v>49.177777777777777</v>
          </cell>
          <cell r="L57">
            <v>50.933333333333337</v>
          </cell>
          <cell r="M57">
            <v>52.68888888888889</v>
          </cell>
          <cell r="N57">
            <v>54.444444444444443</v>
          </cell>
          <cell r="O57">
            <v>56.688888888888883</v>
          </cell>
          <cell r="P57">
            <v>58.93333333333333</v>
          </cell>
          <cell r="Q57">
            <v>61.17777777777777</v>
          </cell>
          <cell r="R57">
            <v>63.42222222222221</v>
          </cell>
          <cell r="S57">
            <v>65.666666666666671</v>
          </cell>
          <cell r="T57">
            <v>68.044444444444451</v>
          </cell>
          <cell r="U57">
            <v>70.422222222222217</v>
          </cell>
          <cell r="V57">
            <v>72.8</v>
          </cell>
          <cell r="W57">
            <v>75.177777777777777</v>
          </cell>
          <cell r="X57">
            <v>77.555555555555557</v>
          </cell>
          <cell r="Y57">
            <v>80.599999999999994</v>
          </cell>
          <cell r="Z57">
            <v>83.644444444444431</v>
          </cell>
          <cell r="AA57">
            <v>86.688888888888869</v>
          </cell>
          <cell r="AB57">
            <v>89.733333333333306</v>
          </cell>
          <cell r="AC57">
            <v>92.777777777777771</v>
          </cell>
          <cell r="AD57">
            <v>96.111111111111114</v>
          </cell>
          <cell r="AE57">
            <v>99.444444444444443</v>
          </cell>
          <cell r="AF57">
            <v>102.77777777777777</v>
          </cell>
          <cell r="AG57">
            <v>106.1111111111111</v>
          </cell>
          <cell r="AH57">
            <v>109.44444444444444</v>
          </cell>
        </row>
        <row r="58">
          <cell r="C58">
            <v>3006</v>
          </cell>
          <cell r="D58">
            <v>39.222222222222221</v>
          </cell>
          <cell r="E58">
            <v>40.799999999999997</v>
          </cell>
          <cell r="F58">
            <v>42.377777777777773</v>
          </cell>
          <cell r="G58">
            <v>43.955555555555549</v>
          </cell>
          <cell r="H58">
            <v>45.533333333333324</v>
          </cell>
          <cell r="I58">
            <v>47.111111111111114</v>
          </cell>
          <cell r="J58">
            <v>48.977777777777781</v>
          </cell>
          <cell r="K58">
            <v>50.844444444444449</v>
          </cell>
          <cell r="L58">
            <v>52.711111111111116</v>
          </cell>
          <cell r="M58">
            <v>54.577777777777783</v>
          </cell>
          <cell r="N58">
            <v>56.444444444444443</v>
          </cell>
          <cell r="O58">
            <v>58.599999999999994</v>
          </cell>
          <cell r="P58">
            <v>60.755555555555546</v>
          </cell>
          <cell r="Q58">
            <v>62.911111111111097</v>
          </cell>
          <cell r="R58">
            <v>65.066666666666649</v>
          </cell>
          <cell r="S58">
            <v>67.222222222222229</v>
          </cell>
          <cell r="T58">
            <v>69.777777777777771</v>
          </cell>
          <cell r="U58">
            <v>72.333333333333343</v>
          </cell>
          <cell r="V58">
            <v>74.888888888888886</v>
          </cell>
          <cell r="W58">
            <v>77.444444444444457</v>
          </cell>
          <cell r="X58">
            <v>80</v>
          </cell>
          <cell r="Y58">
            <v>83.133333333333326</v>
          </cell>
          <cell r="Z58">
            <v>86.266666666666652</v>
          </cell>
          <cell r="AA58">
            <v>89.399999999999977</v>
          </cell>
          <cell r="AB58">
            <v>92.533333333333317</v>
          </cell>
          <cell r="AC58">
            <v>95.666666666666671</v>
          </cell>
          <cell r="AD58">
            <v>99.4</v>
          </cell>
          <cell r="AE58">
            <v>103.13333333333334</v>
          </cell>
          <cell r="AF58">
            <v>106.86666666666667</v>
          </cell>
          <cell r="AG58">
            <v>110.60000000000002</v>
          </cell>
          <cell r="AH58">
            <v>114.33333333333333</v>
          </cell>
        </row>
        <row r="59">
          <cell r="C59">
            <v>3008</v>
          </cell>
          <cell r="D59">
            <v>40.222222222222221</v>
          </cell>
          <cell r="E59">
            <v>41.8</v>
          </cell>
          <cell r="F59">
            <v>43.377777777777773</v>
          </cell>
          <cell r="G59">
            <v>44.955555555555549</v>
          </cell>
          <cell r="H59">
            <v>46.533333333333324</v>
          </cell>
          <cell r="I59">
            <v>48.111111111111114</v>
          </cell>
          <cell r="J59">
            <v>49.977777777777781</v>
          </cell>
          <cell r="K59">
            <v>51.844444444444449</v>
          </cell>
          <cell r="L59">
            <v>53.711111111111116</v>
          </cell>
          <cell r="M59">
            <v>55.577777777777783</v>
          </cell>
          <cell r="N59">
            <v>57.444444444444443</v>
          </cell>
          <cell r="O59">
            <v>59.688888888888883</v>
          </cell>
          <cell r="P59">
            <v>61.93333333333333</v>
          </cell>
          <cell r="Q59">
            <v>64.177777777777777</v>
          </cell>
          <cell r="R59">
            <v>66.422222222222217</v>
          </cell>
          <cell r="S59">
            <v>68.666666666666671</v>
          </cell>
          <cell r="T59">
            <v>71.422222222222217</v>
          </cell>
          <cell r="U59">
            <v>74.177777777777777</v>
          </cell>
          <cell r="V59">
            <v>76.933333333333337</v>
          </cell>
          <cell r="W59">
            <v>79.688888888888897</v>
          </cell>
          <cell r="X59">
            <v>82.444444444444443</v>
          </cell>
          <cell r="Y59">
            <v>85.777777777777771</v>
          </cell>
          <cell r="Z59">
            <v>89.111111111111114</v>
          </cell>
          <cell r="AA59">
            <v>92.444444444444443</v>
          </cell>
          <cell r="AB59">
            <v>95.777777777777771</v>
          </cell>
          <cell r="AC59">
            <v>99.111111111111114</v>
          </cell>
          <cell r="AD59">
            <v>102.93333333333334</v>
          </cell>
          <cell r="AE59">
            <v>106.75555555555556</v>
          </cell>
          <cell r="AF59">
            <v>110.57777777777777</v>
          </cell>
          <cell r="AG59">
            <v>114.39999999999999</v>
          </cell>
          <cell r="AH59">
            <v>118.22222222222223</v>
          </cell>
        </row>
        <row r="60">
          <cell r="C60">
            <v>3010</v>
          </cell>
          <cell r="D60">
            <v>41.222222222222221</v>
          </cell>
          <cell r="E60">
            <v>42.888888888888886</v>
          </cell>
          <cell r="F60">
            <v>44.555555555555557</v>
          </cell>
          <cell r="G60">
            <v>46.222222222222221</v>
          </cell>
          <cell r="H60">
            <v>47.888888888888886</v>
          </cell>
          <cell r="I60">
            <v>49.555555555555557</v>
          </cell>
          <cell r="J60">
            <v>51.422222222222224</v>
          </cell>
          <cell r="K60">
            <v>53.288888888888891</v>
          </cell>
          <cell r="L60">
            <v>55.155555555555559</v>
          </cell>
          <cell r="M60">
            <v>57.022222222222233</v>
          </cell>
          <cell r="N60">
            <v>58.888888888888886</v>
          </cell>
          <cell r="O60">
            <v>61.24444444444444</v>
          </cell>
          <cell r="P60">
            <v>63.599999999999994</v>
          </cell>
          <cell r="Q60">
            <v>65.955555555555549</v>
          </cell>
          <cell r="R60">
            <v>68.311111111111103</v>
          </cell>
          <cell r="S60">
            <v>70.666666666666671</v>
          </cell>
          <cell r="T60">
            <v>73.51111111111112</v>
          </cell>
          <cell r="U60">
            <v>76.355555555555554</v>
          </cell>
          <cell r="V60">
            <v>79.200000000000017</v>
          </cell>
          <cell r="W60">
            <v>82.044444444444466</v>
          </cell>
          <cell r="X60">
            <v>84.888888888888886</v>
          </cell>
          <cell r="Y60">
            <v>88.422222222222217</v>
          </cell>
          <cell r="Z60">
            <v>91.955555555555563</v>
          </cell>
          <cell r="AA60">
            <v>95.488888888888894</v>
          </cell>
          <cell r="AB60">
            <v>99.022222222222226</v>
          </cell>
          <cell r="AC60">
            <v>102.55555555555556</v>
          </cell>
          <cell r="AD60">
            <v>106.57777777777778</v>
          </cell>
          <cell r="AE60">
            <v>110.60000000000001</v>
          </cell>
          <cell r="AF60">
            <v>114.62222222222223</v>
          </cell>
          <cell r="AG60">
            <v>118.64444444444446</v>
          </cell>
          <cell r="AH60">
            <v>122.66666666666667</v>
          </cell>
        </row>
        <row r="61">
          <cell r="C61">
            <v>3012</v>
          </cell>
          <cell r="D61">
            <v>42.666666666666664</v>
          </cell>
          <cell r="E61">
            <v>44.133333333333333</v>
          </cell>
          <cell r="F61">
            <v>45.6</v>
          </cell>
          <cell r="G61">
            <v>47.06666666666667</v>
          </cell>
          <cell r="H61">
            <v>48.533333333333331</v>
          </cell>
          <cell r="I61">
            <v>50</v>
          </cell>
          <cell r="J61">
            <v>52.066666666666663</v>
          </cell>
          <cell r="K61">
            <v>54.133333333333326</v>
          </cell>
          <cell r="L61">
            <v>56.199999999999996</v>
          </cell>
          <cell r="M61">
            <v>58.266666666666666</v>
          </cell>
          <cell r="N61">
            <v>60.333333333333336</v>
          </cell>
          <cell r="O61">
            <v>62.68888888888889</v>
          </cell>
          <cell r="P61">
            <v>65.044444444444437</v>
          </cell>
          <cell r="Q61">
            <v>67.399999999999991</v>
          </cell>
          <cell r="R61">
            <v>69.755555555555546</v>
          </cell>
          <cell r="S61">
            <v>72.111111111111114</v>
          </cell>
          <cell r="T61">
            <v>75.155555555555551</v>
          </cell>
          <cell r="U61">
            <v>78.199999999999989</v>
          </cell>
          <cell r="V61">
            <v>81.24444444444444</v>
          </cell>
          <cell r="W61">
            <v>84.288888888888877</v>
          </cell>
          <cell r="X61">
            <v>87.333333333333329</v>
          </cell>
          <cell r="Y61">
            <v>90.866666666666674</v>
          </cell>
          <cell r="Z61">
            <v>94.4</v>
          </cell>
          <cell r="AA61">
            <v>97.933333333333337</v>
          </cell>
          <cell r="AB61">
            <v>101.46666666666667</v>
          </cell>
          <cell r="AC61">
            <v>105</v>
          </cell>
          <cell r="AD61">
            <v>109.22222222222221</v>
          </cell>
          <cell r="AE61">
            <v>113.44444444444444</v>
          </cell>
          <cell r="AF61">
            <v>117.66666666666666</v>
          </cell>
          <cell r="AG61">
            <v>121.88888888888887</v>
          </cell>
          <cell r="AH61">
            <v>126.11111111111111</v>
          </cell>
        </row>
        <row r="62">
          <cell r="C62">
            <v>3014</v>
          </cell>
          <cell r="D62">
            <v>43.111111111111114</v>
          </cell>
          <cell r="E62">
            <v>44.688888888888883</v>
          </cell>
          <cell r="F62">
            <v>46.266666666666666</v>
          </cell>
          <cell r="G62">
            <v>47.844444444444441</v>
          </cell>
          <cell r="H62">
            <v>49.422222222222217</v>
          </cell>
          <cell r="I62">
            <v>51</v>
          </cell>
          <cell r="J62">
            <v>53.155555555555551</v>
          </cell>
          <cell r="K62">
            <v>55.31111111111111</v>
          </cell>
          <cell r="L62">
            <v>57.466666666666661</v>
          </cell>
          <cell r="M62">
            <v>59.622222222222213</v>
          </cell>
          <cell r="N62">
            <v>61.777777777777779</v>
          </cell>
          <cell r="O62">
            <v>64.222222222222229</v>
          </cell>
          <cell r="P62">
            <v>66.666666666666671</v>
          </cell>
          <cell r="Q62">
            <v>69.111111111111114</v>
          </cell>
          <cell r="R62">
            <v>71.555555555555557</v>
          </cell>
          <cell r="S62">
            <v>74</v>
          </cell>
          <cell r="T62">
            <v>77.155555555555551</v>
          </cell>
          <cell r="U62">
            <v>80.311111111111103</v>
          </cell>
          <cell r="V62">
            <v>83.466666666666654</v>
          </cell>
          <cell r="W62">
            <v>86.622222222222206</v>
          </cell>
          <cell r="X62">
            <v>89.777777777777771</v>
          </cell>
          <cell r="Y62">
            <v>93.4</v>
          </cell>
          <cell r="Z62">
            <v>97.022222222222226</v>
          </cell>
          <cell r="AA62">
            <v>100.64444444444445</v>
          </cell>
          <cell r="AB62">
            <v>104.26666666666668</v>
          </cell>
          <cell r="AC62">
            <v>107.88888888888889</v>
          </cell>
          <cell r="AD62">
            <v>112.3111111111111</v>
          </cell>
          <cell r="AE62">
            <v>116.73333333333332</v>
          </cell>
          <cell r="AF62">
            <v>121.15555555555554</v>
          </cell>
          <cell r="AG62">
            <v>125.57777777777775</v>
          </cell>
          <cell r="AH62">
            <v>130</v>
          </cell>
        </row>
        <row r="63">
          <cell r="C63">
            <v>3016</v>
          </cell>
          <cell r="D63">
            <v>43.666666666666664</v>
          </cell>
          <cell r="E63">
            <v>45.422222222222224</v>
          </cell>
          <cell r="F63">
            <v>47.177777777777777</v>
          </cell>
          <cell r="G63">
            <v>48.933333333333337</v>
          </cell>
          <cell r="H63">
            <v>50.68888888888889</v>
          </cell>
          <cell r="I63">
            <v>52.444444444444443</v>
          </cell>
          <cell r="J63">
            <v>54.511111111111113</v>
          </cell>
          <cell r="K63">
            <v>56.577777777777783</v>
          </cell>
          <cell r="L63">
            <v>58.644444444444446</v>
          </cell>
          <cell r="M63">
            <v>60.711111111111116</v>
          </cell>
          <cell r="N63">
            <v>62.777777777777779</v>
          </cell>
          <cell r="O63">
            <v>65.422222222222217</v>
          </cell>
          <cell r="P63">
            <v>68.066666666666677</v>
          </cell>
          <cell r="Q63">
            <v>70.711111111111123</v>
          </cell>
          <cell r="R63">
            <v>73.355555555555569</v>
          </cell>
          <cell r="S63">
            <v>76</v>
          </cell>
          <cell r="T63">
            <v>79.133333333333326</v>
          </cell>
          <cell r="U63">
            <v>82.266666666666652</v>
          </cell>
          <cell r="V63">
            <v>85.399999999999977</v>
          </cell>
          <cell r="W63">
            <v>88.533333333333317</v>
          </cell>
          <cell r="X63">
            <v>91.666666666666671</v>
          </cell>
          <cell r="Y63">
            <v>95.51111111111112</v>
          </cell>
          <cell r="Z63">
            <v>99.355555555555569</v>
          </cell>
          <cell r="AA63">
            <v>103.20000000000002</v>
          </cell>
          <cell r="AB63">
            <v>107.04444444444447</v>
          </cell>
          <cell r="AC63">
            <v>110.88888888888889</v>
          </cell>
          <cell r="AD63">
            <v>115.28888888888889</v>
          </cell>
          <cell r="AE63">
            <v>119.68888888888888</v>
          </cell>
          <cell r="AF63">
            <v>124.08888888888889</v>
          </cell>
          <cell r="AG63">
            <v>128.48888888888888</v>
          </cell>
          <cell r="AH63">
            <v>132.88888888888889</v>
          </cell>
        </row>
        <row r="64">
          <cell r="C64">
            <v>3018</v>
          </cell>
          <cell r="D64">
            <v>45.111111111111114</v>
          </cell>
          <cell r="E64">
            <v>46.777777777777779</v>
          </cell>
          <cell r="F64">
            <v>48.444444444444443</v>
          </cell>
          <cell r="G64">
            <v>50.111111111111107</v>
          </cell>
          <cell r="H64">
            <v>51.777777777777771</v>
          </cell>
          <cell r="I64">
            <v>53.444444444444443</v>
          </cell>
          <cell r="J64">
            <v>55.599999999999994</v>
          </cell>
          <cell r="K64">
            <v>57.755555555555546</v>
          </cell>
          <cell r="L64">
            <v>59.911111111111097</v>
          </cell>
          <cell r="M64">
            <v>62.066666666666649</v>
          </cell>
          <cell r="N64">
            <v>64.222222222222229</v>
          </cell>
          <cell r="O64">
            <v>66.866666666666674</v>
          </cell>
          <cell r="P64">
            <v>69.51111111111112</v>
          </cell>
          <cell r="Q64">
            <v>72.155555555555566</v>
          </cell>
          <cell r="R64">
            <v>74.800000000000011</v>
          </cell>
          <cell r="S64">
            <v>77.444444444444443</v>
          </cell>
          <cell r="T64">
            <v>80.777777777777771</v>
          </cell>
          <cell r="U64">
            <v>84.111111111111114</v>
          </cell>
          <cell r="V64">
            <v>87.444444444444443</v>
          </cell>
          <cell r="W64">
            <v>90.777777777777771</v>
          </cell>
          <cell r="X64">
            <v>94.111111111111114</v>
          </cell>
          <cell r="Y64">
            <v>98.044444444444451</v>
          </cell>
          <cell r="Z64">
            <v>101.97777777777777</v>
          </cell>
          <cell r="AA64">
            <v>105.91111111111111</v>
          </cell>
          <cell r="AB64">
            <v>109.84444444444445</v>
          </cell>
          <cell r="AC64">
            <v>113.77777777777777</v>
          </cell>
          <cell r="AD64">
            <v>118.28888888888889</v>
          </cell>
          <cell r="AE64">
            <v>122.8</v>
          </cell>
          <cell r="AF64">
            <v>127.31111111111112</v>
          </cell>
          <cell r="AG64">
            <v>131.82222222222222</v>
          </cell>
          <cell r="AH64">
            <v>136.33333333333334</v>
          </cell>
        </row>
        <row r="65">
          <cell r="C65">
            <v>3020</v>
          </cell>
          <cell r="D65">
            <v>46.111111111111114</v>
          </cell>
          <cell r="E65">
            <v>47.866666666666667</v>
          </cell>
          <cell r="F65">
            <v>49.62222222222222</v>
          </cell>
          <cell r="G65">
            <v>51.37777777777778</v>
          </cell>
          <cell r="H65">
            <v>53.133333333333333</v>
          </cell>
          <cell r="I65">
            <v>54.888888888888886</v>
          </cell>
          <cell r="J65">
            <v>57.044444444444437</v>
          </cell>
          <cell r="K65">
            <v>59.199999999999989</v>
          </cell>
          <cell r="L65">
            <v>61.35555555555554</v>
          </cell>
          <cell r="M65">
            <v>63.511111111111092</v>
          </cell>
          <cell r="N65">
            <v>65.666666666666671</v>
          </cell>
          <cell r="O65">
            <v>68.422222222222217</v>
          </cell>
          <cell r="P65">
            <v>71.177777777777777</v>
          </cell>
          <cell r="Q65">
            <v>73.933333333333337</v>
          </cell>
          <cell r="R65">
            <v>76.688888888888897</v>
          </cell>
          <cell r="S65">
            <v>79.444444444444443</v>
          </cell>
          <cell r="T65">
            <v>82.777777777777771</v>
          </cell>
          <cell r="U65">
            <v>86.111111111111114</v>
          </cell>
          <cell r="V65">
            <v>89.444444444444443</v>
          </cell>
          <cell r="W65">
            <v>92.777777777777771</v>
          </cell>
          <cell r="X65">
            <v>96.111111111111114</v>
          </cell>
          <cell r="Y65">
            <v>100.13333333333334</v>
          </cell>
          <cell r="Z65">
            <v>104.15555555555557</v>
          </cell>
          <cell r="AA65">
            <v>108.17777777777779</v>
          </cell>
          <cell r="AB65">
            <v>112.20000000000002</v>
          </cell>
          <cell r="AC65">
            <v>116.22222222222223</v>
          </cell>
          <cell r="AD65">
            <v>120.93333333333334</v>
          </cell>
          <cell r="AE65">
            <v>125.64444444444445</v>
          </cell>
          <cell r="AF65">
            <v>130.35555555555555</v>
          </cell>
          <cell r="AG65">
            <v>135.06666666666666</v>
          </cell>
          <cell r="AH65">
            <v>139.77777777777777</v>
          </cell>
        </row>
        <row r="66">
          <cell r="C66">
            <v>3022</v>
          </cell>
          <cell r="D66">
            <v>46.555555555555557</v>
          </cell>
          <cell r="E66">
            <v>48.422222222222224</v>
          </cell>
          <cell r="F66">
            <v>50.288888888888891</v>
          </cell>
          <cell r="G66">
            <v>52.155555555555559</v>
          </cell>
          <cell r="H66">
            <v>54.022222222222233</v>
          </cell>
          <cell r="I66">
            <v>55.888888888888886</v>
          </cell>
          <cell r="J66">
            <v>58.133333333333333</v>
          </cell>
          <cell r="K66">
            <v>60.377777777777773</v>
          </cell>
          <cell r="L66">
            <v>62.622222222222213</v>
          </cell>
          <cell r="M66">
            <v>64.86666666666666</v>
          </cell>
          <cell r="N66">
            <v>67.111111111111114</v>
          </cell>
          <cell r="O66">
            <v>70.044444444444437</v>
          </cell>
          <cell r="P66">
            <v>72.977777777777774</v>
          </cell>
          <cell r="Q66">
            <v>75.911111111111097</v>
          </cell>
          <cell r="R66">
            <v>78.844444444444434</v>
          </cell>
          <cell r="S66">
            <v>81.777777777777771</v>
          </cell>
          <cell r="T66">
            <v>85.133333333333326</v>
          </cell>
          <cell r="U66">
            <v>88.48888888888888</v>
          </cell>
          <cell r="V66">
            <v>91.844444444444434</v>
          </cell>
          <cell r="W66">
            <v>95.199999999999989</v>
          </cell>
          <cell r="X66">
            <v>98.555555555555557</v>
          </cell>
          <cell r="Y66">
            <v>102.57777777777778</v>
          </cell>
          <cell r="Z66">
            <v>106.60000000000001</v>
          </cell>
          <cell r="AA66">
            <v>110.62222222222223</v>
          </cell>
          <cell r="AB66">
            <v>114.64444444444446</v>
          </cell>
          <cell r="AC66">
            <v>118.66666666666667</v>
          </cell>
          <cell r="AD66">
            <v>123.37777777777778</v>
          </cell>
          <cell r="AE66">
            <v>128.08888888888887</v>
          </cell>
          <cell r="AF66">
            <v>132.79999999999998</v>
          </cell>
          <cell r="AG66">
            <v>137.51111111111109</v>
          </cell>
          <cell r="AH66">
            <v>142.22222222222223</v>
          </cell>
        </row>
        <row r="67">
          <cell r="C67">
            <v>3024</v>
          </cell>
          <cell r="D67">
            <v>47.555555555555557</v>
          </cell>
          <cell r="E67">
            <v>49.422222222222224</v>
          </cell>
          <cell r="F67">
            <v>51.288888888888891</v>
          </cell>
          <cell r="G67">
            <v>53.155555555555559</v>
          </cell>
          <cell r="H67">
            <v>55.022222222222233</v>
          </cell>
          <cell r="I67">
            <v>56.888888888888886</v>
          </cell>
          <cell r="J67">
            <v>59.133333333333333</v>
          </cell>
          <cell r="K67">
            <v>61.377777777777773</v>
          </cell>
          <cell r="L67">
            <v>63.622222222222213</v>
          </cell>
          <cell r="M67">
            <v>65.86666666666666</v>
          </cell>
          <cell r="N67">
            <v>68.111111111111114</v>
          </cell>
          <cell r="O67">
            <v>71.066666666666663</v>
          </cell>
          <cell r="P67">
            <v>74.022222222222226</v>
          </cell>
          <cell r="Q67">
            <v>76.977777777777789</v>
          </cell>
          <cell r="R67">
            <v>79.933333333333337</v>
          </cell>
          <cell r="S67">
            <v>82.888888888888886</v>
          </cell>
          <cell r="T67">
            <v>86.311111111111103</v>
          </cell>
          <cell r="U67">
            <v>89.733333333333334</v>
          </cell>
          <cell r="V67">
            <v>93.155555555555551</v>
          </cell>
          <cell r="W67">
            <v>96.577777777777783</v>
          </cell>
          <cell r="X67">
            <v>100</v>
          </cell>
          <cell r="Y67">
            <v>104.22222222222221</v>
          </cell>
          <cell r="Z67">
            <v>108.44444444444444</v>
          </cell>
          <cell r="AA67">
            <v>112.66666666666666</v>
          </cell>
          <cell r="AB67">
            <v>116.88888888888887</v>
          </cell>
          <cell r="AC67">
            <v>121.11111111111111</v>
          </cell>
          <cell r="AD67">
            <v>126.02222222222223</v>
          </cell>
          <cell r="AE67">
            <v>130.93333333333334</v>
          </cell>
          <cell r="AF67">
            <v>135.84444444444446</v>
          </cell>
          <cell r="AG67">
            <v>140.75555555555559</v>
          </cell>
          <cell r="AH67">
            <v>145.66666666666666</v>
          </cell>
        </row>
        <row r="68">
          <cell r="C68">
            <v>3026</v>
          </cell>
          <cell r="D68">
            <v>48.555555555555557</v>
          </cell>
          <cell r="E68">
            <v>50.511111111111113</v>
          </cell>
          <cell r="F68">
            <v>52.466666666666669</v>
          </cell>
          <cell r="G68">
            <v>54.422222222222224</v>
          </cell>
          <cell r="H68">
            <v>56.377777777777787</v>
          </cell>
          <cell r="I68">
            <v>58.333333333333336</v>
          </cell>
          <cell r="J68">
            <v>60.577777777777776</v>
          </cell>
          <cell r="K68">
            <v>62.822222222222216</v>
          </cell>
          <cell r="L68">
            <v>65.066666666666663</v>
          </cell>
          <cell r="M68">
            <v>67.311111111111103</v>
          </cell>
          <cell r="N68">
            <v>69.555555555555557</v>
          </cell>
          <cell r="O68">
            <v>72.51111111111112</v>
          </cell>
          <cell r="P68">
            <v>75.466666666666669</v>
          </cell>
          <cell r="Q68">
            <v>78.422222222222231</v>
          </cell>
          <cell r="R68">
            <v>81.37777777777778</v>
          </cell>
          <cell r="S68">
            <v>84.333333333333329</v>
          </cell>
          <cell r="T68">
            <v>87.955555555555563</v>
          </cell>
          <cell r="U68">
            <v>91.577777777777783</v>
          </cell>
          <cell r="V68">
            <v>95.2</v>
          </cell>
          <cell r="W68">
            <v>98.822222222222237</v>
          </cell>
          <cell r="X68">
            <v>102.44444444444444</v>
          </cell>
          <cell r="Y68">
            <v>106.66666666666666</v>
          </cell>
          <cell r="Z68">
            <v>110.88888888888889</v>
          </cell>
          <cell r="AA68">
            <v>115.1111111111111</v>
          </cell>
          <cell r="AB68">
            <v>119.33333333333331</v>
          </cell>
          <cell r="AC68">
            <v>123.55555555555556</v>
          </cell>
          <cell r="AD68">
            <v>128.55555555555554</v>
          </cell>
          <cell r="AE68">
            <v>133.55555555555554</v>
          </cell>
          <cell r="AF68">
            <v>138.55555555555557</v>
          </cell>
          <cell r="AG68">
            <v>143.55555555555557</v>
          </cell>
          <cell r="AH68">
            <v>148.55555555555554</v>
          </cell>
        </row>
        <row r="69">
          <cell r="C69">
            <v>3028</v>
          </cell>
          <cell r="D69">
            <v>49</v>
          </cell>
          <cell r="E69">
            <v>50.955555555555556</v>
          </cell>
          <cell r="F69">
            <v>52.911111111111111</v>
          </cell>
          <cell r="G69">
            <v>54.866666666666667</v>
          </cell>
          <cell r="H69">
            <v>56.82222222222223</v>
          </cell>
          <cell r="I69">
            <v>58.777777777777779</v>
          </cell>
          <cell r="J69">
            <v>61.222222222222221</v>
          </cell>
          <cell r="K69">
            <v>63.666666666666664</v>
          </cell>
          <cell r="L69">
            <v>66.111111111111114</v>
          </cell>
          <cell r="M69">
            <v>68.555555555555557</v>
          </cell>
          <cell r="N69">
            <v>71</v>
          </cell>
          <cell r="O69">
            <v>73.955555555555563</v>
          </cell>
          <cell r="P69">
            <v>76.911111111111111</v>
          </cell>
          <cell r="Q69">
            <v>79.866666666666674</v>
          </cell>
          <cell r="R69">
            <v>82.822222222222223</v>
          </cell>
          <cell r="S69">
            <v>85.777777777777771</v>
          </cell>
          <cell r="T69">
            <v>89.51111111111112</v>
          </cell>
          <cell r="U69">
            <v>93.244444444444454</v>
          </cell>
          <cell r="V69">
            <v>96.977777777777789</v>
          </cell>
          <cell r="W69">
            <v>100.71111111111112</v>
          </cell>
          <cell r="X69">
            <v>104.44444444444444</v>
          </cell>
          <cell r="Y69">
            <v>108.75555555555555</v>
          </cell>
          <cell r="Z69">
            <v>113.06666666666665</v>
          </cell>
          <cell r="AA69">
            <v>117.37777777777775</v>
          </cell>
          <cell r="AB69">
            <v>121.68888888888885</v>
          </cell>
          <cell r="AC69">
            <v>126</v>
          </cell>
          <cell r="AD69">
            <v>131</v>
          </cell>
          <cell r="AE69">
            <v>136</v>
          </cell>
          <cell r="AF69">
            <v>141</v>
          </cell>
          <cell r="AG69">
            <v>146</v>
          </cell>
          <cell r="AH69">
            <v>151</v>
          </cell>
        </row>
        <row r="70">
          <cell r="C70">
            <v>3030</v>
          </cell>
          <cell r="D70">
            <v>50</v>
          </cell>
          <cell r="E70">
            <v>51.955555555555556</v>
          </cell>
          <cell r="F70">
            <v>53.911111111111111</v>
          </cell>
          <cell r="G70">
            <v>55.866666666666667</v>
          </cell>
          <cell r="H70">
            <v>57.82222222222223</v>
          </cell>
          <cell r="I70">
            <v>59.777777777777779</v>
          </cell>
          <cell r="J70">
            <v>62.333333333333336</v>
          </cell>
          <cell r="K70">
            <v>64.888888888888886</v>
          </cell>
          <cell r="L70">
            <v>67.444444444444457</v>
          </cell>
          <cell r="M70">
            <v>70</v>
          </cell>
          <cell r="N70">
            <v>72.555555555555557</v>
          </cell>
          <cell r="O70">
            <v>75.599999999999994</v>
          </cell>
          <cell r="P70">
            <v>78.644444444444446</v>
          </cell>
          <cell r="Q70">
            <v>81.688888888888883</v>
          </cell>
          <cell r="R70">
            <v>84.73333333333332</v>
          </cell>
          <cell r="S70">
            <v>87.777777777777771</v>
          </cell>
          <cell r="T70">
            <v>91.4</v>
          </cell>
          <cell r="U70">
            <v>95.022222222222226</v>
          </cell>
          <cell r="V70">
            <v>98.644444444444446</v>
          </cell>
          <cell r="W70">
            <v>102.26666666666668</v>
          </cell>
          <cell r="X70">
            <v>105.88888888888889</v>
          </cell>
          <cell r="Y70">
            <v>110.3111111111111</v>
          </cell>
          <cell r="Z70">
            <v>114.73333333333332</v>
          </cell>
          <cell r="AA70">
            <v>119.15555555555554</v>
          </cell>
          <cell r="AB70">
            <v>123.57777777777775</v>
          </cell>
          <cell r="AC70">
            <v>128</v>
          </cell>
          <cell r="AD70">
            <v>133.19999999999999</v>
          </cell>
          <cell r="AE70">
            <v>138.4</v>
          </cell>
          <cell r="AF70">
            <v>143.6</v>
          </cell>
          <cell r="AG70">
            <v>148.79999999999998</v>
          </cell>
          <cell r="AH70">
            <v>154</v>
          </cell>
        </row>
        <row r="71">
          <cell r="C71">
            <v>4000</v>
          </cell>
          <cell r="D71">
            <v>35.111111111111114</v>
          </cell>
          <cell r="E71">
            <v>36.555555555555557</v>
          </cell>
          <cell r="F71">
            <v>38</v>
          </cell>
          <cell r="G71">
            <v>39.444444444444443</v>
          </cell>
          <cell r="H71">
            <v>40.888888888888886</v>
          </cell>
          <cell r="I71">
            <v>42.333333333333336</v>
          </cell>
          <cell r="J71">
            <v>43.911111111111111</v>
          </cell>
          <cell r="K71">
            <v>45.488888888888887</v>
          </cell>
          <cell r="L71">
            <v>47.066666666666663</v>
          </cell>
          <cell r="M71">
            <v>48.644444444444446</v>
          </cell>
          <cell r="N71">
            <v>50.222222222222221</v>
          </cell>
          <cell r="O71">
            <v>52.24444444444444</v>
          </cell>
          <cell r="P71">
            <v>54.266666666666666</v>
          </cell>
          <cell r="Q71">
            <v>56.288888888888877</v>
          </cell>
          <cell r="R71">
            <v>58.311111111111103</v>
          </cell>
          <cell r="S71">
            <v>60.333333333333329</v>
          </cell>
          <cell r="T71">
            <v>62.62222222222222</v>
          </cell>
          <cell r="U71">
            <v>64.911111111111111</v>
          </cell>
          <cell r="V71">
            <v>67.2</v>
          </cell>
          <cell r="W71">
            <v>69.488888888888894</v>
          </cell>
          <cell r="X71">
            <v>71.777777777777771</v>
          </cell>
          <cell r="Y71">
            <v>74.599999999999994</v>
          </cell>
          <cell r="Z71">
            <v>77.422222222222217</v>
          </cell>
          <cell r="AA71">
            <v>80.244444444444426</v>
          </cell>
          <cell r="AB71">
            <v>83.066666666666649</v>
          </cell>
          <cell r="AC71">
            <v>85.888888888888886</v>
          </cell>
          <cell r="AD71">
            <v>88.955555555555549</v>
          </cell>
          <cell r="AE71">
            <v>92.022222222222211</v>
          </cell>
          <cell r="AF71">
            <v>95.088888888888889</v>
          </cell>
          <cell r="AG71">
            <v>98.155555555555551</v>
          </cell>
          <cell r="AH71">
            <v>101.22222222222223</v>
          </cell>
        </row>
        <row r="72">
          <cell r="C72">
            <v>4002</v>
          </cell>
          <cell r="D72">
            <v>35.111111111111114</v>
          </cell>
          <cell r="E72">
            <v>36.555555555555557</v>
          </cell>
          <cell r="F72">
            <v>38</v>
          </cell>
          <cell r="G72">
            <v>39.444444444444443</v>
          </cell>
          <cell r="H72">
            <v>40.888888888888886</v>
          </cell>
          <cell r="I72">
            <v>42.333333333333336</v>
          </cell>
          <cell r="J72">
            <v>43.911111111111111</v>
          </cell>
          <cell r="K72">
            <v>45.488888888888887</v>
          </cell>
          <cell r="L72">
            <v>47.066666666666663</v>
          </cell>
          <cell r="M72">
            <v>48.644444444444446</v>
          </cell>
          <cell r="N72">
            <v>50.222222222222221</v>
          </cell>
          <cell r="O72">
            <v>52.24444444444444</v>
          </cell>
          <cell r="P72">
            <v>54.266666666666666</v>
          </cell>
          <cell r="Q72">
            <v>56.288888888888877</v>
          </cell>
          <cell r="R72">
            <v>58.311111111111103</v>
          </cell>
          <cell r="S72">
            <v>60.333333333333329</v>
          </cell>
          <cell r="T72">
            <v>62.62222222222222</v>
          </cell>
          <cell r="U72">
            <v>64.911111111111111</v>
          </cell>
          <cell r="V72">
            <v>67.2</v>
          </cell>
          <cell r="W72">
            <v>69.488888888888894</v>
          </cell>
          <cell r="X72">
            <v>71.777777777777771</v>
          </cell>
          <cell r="Y72">
            <v>74.599999999999994</v>
          </cell>
          <cell r="Z72">
            <v>77.422222222222217</v>
          </cell>
          <cell r="AA72">
            <v>80.244444444444426</v>
          </cell>
          <cell r="AB72">
            <v>83.066666666666649</v>
          </cell>
          <cell r="AC72">
            <v>85.888888888888886</v>
          </cell>
          <cell r="AD72">
            <v>88.955555555555549</v>
          </cell>
          <cell r="AE72">
            <v>92.022222222222211</v>
          </cell>
          <cell r="AF72">
            <v>95.088888888888889</v>
          </cell>
          <cell r="AG72">
            <v>98.155555555555551</v>
          </cell>
          <cell r="AH72">
            <v>101.22222222222223</v>
          </cell>
        </row>
        <row r="73">
          <cell r="C73">
            <v>4004</v>
          </cell>
          <cell r="D73">
            <v>35.111111111111114</v>
          </cell>
          <cell r="E73">
            <v>36.555555555555557</v>
          </cell>
          <cell r="F73">
            <v>38</v>
          </cell>
          <cell r="G73">
            <v>39.444444444444443</v>
          </cell>
          <cell r="H73">
            <v>40.888888888888886</v>
          </cell>
          <cell r="I73">
            <v>42.333333333333336</v>
          </cell>
          <cell r="J73">
            <v>43.911111111111111</v>
          </cell>
          <cell r="K73">
            <v>45.488888888888887</v>
          </cell>
          <cell r="L73">
            <v>47.066666666666663</v>
          </cell>
          <cell r="M73">
            <v>48.644444444444446</v>
          </cell>
          <cell r="N73">
            <v>50.222222222222221</v>
          </cell>
          <cell r="O73">
            <v>52.24444444444444</v>
          </cell>
          <cell r="P73">
            <v>54.266666666666666</v>
          </cell>
          <cell r="Q73">
            <v>56.288888888888877</v>
          </cell>
          <cell r="R73">
            <v>58.311111111111103</v>
          </cell>
          <cell r="S73">
            <v>60.333333333333329</v>
          </cell>
          <cell r="T73">
            <v>62.62222222222222</v>
          </cell>
          <cell r="U73">
            <v>64.911111111111111</v>
          </cell>
          <cell r="V73">
            <v>67.2</v>
          </cell>
          <cell r="W73">
            <v>69.488888888888894</v>
          </cell>
          <cell r="X73">
            <v>71.777777777777771</v>
          </cell>
          <cell r="Y73">
            <v>74.599999999999994</v>
          </cell>
          <cell r="Z73">
            <v>77.422222222222217</v>
          </cell>
          <cell r="AA73">
            <v>80.244444444444426</v>
          </cell>
          <cell r="AB73">
            <v>83.066666666666649</v>
          </cell>
          <cell r="AC73">
            <v>85.888888888888886</v>
          </cell>
          <cell r="AD73">
            <v>88.955555555555549</v>
          </cell>
          <cell r="AE73">
            <v>92.022222222222211</v>
          </cell>
          <cell r="AF73">
            <v>95.088888888888889</v>
          </cell>
          <cell r="AG73">
            <v>98.155555555555551</v>
          </cell>
          <cell r="AH73">
            <v>101.22222222222223</v>
          </cell>
        </row>
        <row r="74">
          <cell r="C74">
            <v>4006</v>
          </cell>
          <cell r="D74">
            <v>36.111111111111114</v>
          </cell>
          <cell r="E74">
            <v>37.6</v>
          </cell>
          <cell r="F74">
            <v>39.088888888888889</v>
          </cell>
          <cell r="G74">
            <v>40.577777777777769</v>
          </cell>
          <cell r="H74">
            <v>42.066666666666663</v>
          </cell>
          <cell r="I74">
            <v>43.555555555555557</v>
          </cell>
          <cell r="J74">
            <v>45.288888888888891</v>
          </cell>
          <cell r="K74">
            <v>47.022222222222226</v>
          </cell>
          <cell r="L74">
            <v>48.75555555555556</v>
          </cell>
          <cell r="M74">
            <v>50.488888888888894</v>
          </cell>
          <cell r="N74">
            <v>52.222222222222221</v>
          </cell>
          <cell r="O74">
            <v>54.199999999999996</v>
          </cell>
          <cell r="P74">
            <v>56.17777777777777</v>
          </cell>
          <cell r="Q74">
            <v>58.155555555555544</v>
          </cell>
          <cell r="R74">
            <v>60.133333333333319</v>
          </cell>
          <cell r="S74">
            <v>62.111111111111114</v>
          </cell>
          <cell r="T74">
            <v>64.488888888888894</v>
          </cell>
          <cell r="U74">
            <v>66.866666666666674</v>
          </cell>
          <cell r="V74">
            <v>69.244444444444454</v>
          </cell>
          <cell r="W74">
            <v>71.622222222222234</v>
          </cell>
          <cell r="X74">
            <v>74</v>
          </cell>
          <cell r="Y74">
            <v>76.86666666666666</v>
          </cell>
          <cell r="Z74">
            <v>79.73333333333332</v>
          </cell>
          <cell r="AA74">
            <v>82.6</v>
          </cell>
          <cell r="AB74">
            <v>85.46666666666664</v>
          </cell>
          <cell r="AC74">
            <v>88.333333333333329</v>
          </cell>
          <cell r="AD74">
            <v>91.8</v>
          </cell>
          <cell r="AE74">
            <v>95.26666666666668</v>
          </cell>
          <cell r="AF74">
            <v>98.733333333333348</v>
          </cell>
          <cell r="AG74">
            <v>102.20000000000002</v>
          </cell>
          <cell r="AH74">
            <v>105.66666666666667</v>
          </cell>
        </row>
        <row r="75">
          <cell r="C75">
            <v>4008</v>
          </cell>
          <cell r="D75">
            <v>37.111111111111114</v>
          </cell>
          <cell r="E75">
            <v>38.6</v>
          </cell>
          <cell r="F75">
            <v>40.088888888888889</v>
          </cell>
          <cell r="G75">
            <v>41.577777777777769</v>
          </cell>
          <cell r="H75">
            <v>43.066666666666663</v>
          </cell>
          <cell r="I75">
            <v>44.555555555555557</v>
          </cell>
          <cell r="J75">
            <v>46.288888888888891</v>
          </cell>
          <cell r="K75">
            <v>48.022222222222226</v>
          </cell>
          <cell r="L75">
            <v>49.75555555555556</v>
          </cell>
          <cell r="M75">
            <v>51.488888888888894</v>
          </cell>
          <cell r="N75">
            <v>53.222222222222221</v>
          </cell>
          <cell r="O75">
            <v>55.24444444444444</v>
          </cell>
          <cell r="P75">
            <v>57.266666666666666</v>
          </cell>
          <cell r="Q75">
            <v>59.288888888888877</v>
          </cell>
          <cell r="R75">
            <v>61.311111111111103</v>
          </cell>
          <cell r="S75">
            <v>63.333333333333329</v>
          </cell>
          <cell r="T75">
            <v>65.911111111111111</v>
          </cell>
          <cell r="U75">
            <v>68.488888888888894</v>
          </cell>
          <cell r="V75">
            <v>71.066666666666663</v>
          </cell>
          <cell r="W75">
            <v>73.644444444444446</v>
          </cell>
          <cell r="X75">
            <v>76.222222222222229</v>
          </cell>
          <cell r="Y75">
            <v>79.288888888888891</v>
          </cell>
          <cell r="Z75">
            <v>82.355555555555554</v>
          </cell>
          <cell r="AA75">
            <v>85.422222222222217</v>
          </cell>
          <cell r="AB75">
            <v>88.48888888888888</v>
          </cell>
          <cell r="AC75">
            <v>91.555555555555557</v>
          </cell>
          <cell r="AD75">
            <v>95.066666666666663</v>
          </cell>
          <cell r="AE75">
            <v>98.577777777777783</v>
          </cell>
          <cell r="AF75">
            <v>102.08888888888889</v>
          </cell>
          <cell r="AG75">
            <v>105.60000000000001</v>
          </cell>
          <cell r="AH75">
            <v>109.11111111111111</v>
          </cell>
        </row>
        <row r="76">
          <cell r="C76">
            <v>4010</v>
          </cell>
          <cell r="D76">
            <v>38.111111111111114</v>
          </cell>
          <cell r="E76">
            <v>39.644444444444446</v>
          </cell>
          <cell r="F76">
            <v>41.177777777777777</v>
          </cell>
          <cell r="G76">
            <v>42.711111111111109</v>
          </cell>
          <cell r="H76">
            <v>44.24444444444444</v>
          </cell>
          <cell r="I76">
            <v>45.777777777777779</v>
          </cell>
          <cell r="J76">
            <v>47.511111111111113</v>
          </cell>
          <cell r="K76">
            <v>49.244444444444447</v>
          </cell>
          <cell r="L76">
            <v>50.977777777777781</v>
          </cell>
          <cell r="M76">
            <v>52.711111111111116</v>
          </cell>
          <cell r="N76">
            <v>54.444444444444443</v>
          </cell>
          <cell r="O76">
            <v>56.62222222222222</v>
          </cell>
          <cell r="P76">
            <v>58.8</v>
          </cell>
          <cell r="Q76">
            <v>60.977777777777774</v>
          </cell>
          <cell r="R76">
            <v>63.155555555555551</v>
          </cell>
          <cell r="S76">
            <v>65.333333333333329</v>
          </cell>
          <cell r="T76">
            <v>67.955555555555549</v>
          </cell>
          <cell r="U76">
            <v>70.577777777777783</v>
          </cell>
          <cell r="V76">
            <v>73.2</v>
          </cell>
          <cell r="W76">
            <v>75.822222222222237</v>
          </cell>
          <cell r="X76">
            <v>78.444444444444443</v>
          </cell>
          <cell r="Y76">
            <v>81.711111111111109</v>
          </cell>
          <cell r="Z76">
            <v>84.977777777777774</v>
          </cell>
          <cell r="AA76">
            <v>88.24444444444444</v>
          </cell>
          <cell r="AB76">
            <v>91.51111111111112</v>
          </cell>
          <cell r="AC76">
            <v>94.777777777777771</v>
          </cell>
          <cell r="AD76">
            <v>98.488888888888894</v>
          </cell>
          <cell r="AE76">
            <v>102.2</v>
          </cell>
          <cell r="AF76">
            <v>105.91111111111113</v>
          </cell>
          <cell r="AG76">
            <v>109.62222222222225</v>
          </cell>
          <cell r="AH76">
            <v>113.33333333333334</v>
          </cell>
        </row>
        <row r="77">
          <cell r="C77">
            <v>4012</v>
          </cell>
          <cell r="D77">
            <v>39.333333333333336</v>
          </cell>
          <cell r="E77">
            <v>40.666666666666671</v>
          </cell>
          <cell r="F77">
            <v>42</v>
          </cell>
          <cell r="G77">
            <v>43.333333333333336</v>
          </cell>
          <cell r="H77">
            <v>44.666666666666671</v>
          </cell>
          <cell r="I77">
            <v>46</v>
          </cell>
          <cell r="J77">
            <v>47.93333333333333</v>
          </cell>
          <cell r="K77">
            <v>49.86666666666666</v>
          </cell>
          <cell r="L77">
            <v>51.8</v>
          </cell>
          <cell r="M77">
            <v>53.733333333333327</v>
          </cell>
          <cell r="N77">
            <v>55.666666666666671</v>
          </cell>
          <cell r="O77">
            <v>57.844444444444449</v>
          </cell>
          <cell r="P77">
            <v>60.022222222222226</v>
          </cell>
          <cell r="Q77">
            <v>62.199999999999996</v>
          </cell>
          <cell r="R77">
            <v>64.37777777777778</v>
          </cell>
          <cell r="S77">
            <v>66.555555555555557</v>
          </cell>
          <cell r="T77">
            <v>69.37777777777778</v>
          </cell>
          <cell r="U77">
            <v>72.2</v>
          </cell>
          <cell r="V77">
            <v>75.022222222222211</v>
          </cell>
          <cell r="W77">
            <v>77.844444444444434</v>
          </cell>
          <cell r="X77">
            <v>80.666666666666671</v>
          </cell>
          <cell r="Y77">
            <v>83.933333333333337</v>
          </cell>
          <cell r="Z77">
            <v>87.2</v>
          </cell>
          <cell r="AA77">
            <v>90.466666666666669</v>
          </cell>
          <cell r="AB77">
            <v>93.733333333333334</v>
          </cell>
          <cell r="AC77">
            <v>97</v>
          </cell>
          <cell r="AD77">
            <v>100.9111111111111</v>
          </cell>
          <cell r="AE77">
            <v>104.82222222222221</v>
          </cell>
          <cell r="AF77">
            <v>108.73333333333332</v>
          </cell>
          <cell r="AG77">
            <v>112.64444444444442</v>
          </cell>
          <cell r="AH77">
            <v>116.55555555555556</v>
          </cell>
        </row>
        <row r="78">
          <cell r="C78">
            <v>4014</v>
          </cell>
          <cell r="D78">
            <v>39.555555555555557</v>
          </cell>
          <cell r="E78">
            <v>41.044444444444444</v>
          </cell>
          <cell r="F78">
            <v>42.533333333333331</v>
          </cell>
          <cell r="G78">
            <v>44.022222222222219</v>
          </cell>
          <cell r="H78">
            <v>45.511111111111106</v>
          </cell>
          <cell r="I78">
            <v>47</v>
          </cell>
          <cell r="J78">
            <v>48.977777777777774</v>
          </cell>
          <cell r="K78">
            <v>50.955555555555556</v>
          </cell>
          <cell r="L78">
            <v>52.933333333333323</v>
          </cell>
          <cell r="M78">
            <v>54.911111111111097</v>
          </cell>
          <cell r="N78">
            <v>56.888888888888886</v>
          </cell>
          <cell r="O78">
            <v>59.111111111111114</v>
          </cell>
          <cell r="P78">
            <v>61.333333333333329</v>
          </cell>
          <cell r="Q78">
            <v>63.555555555555557</v>
          </cell>
          <cell r="R78">
            <v>65.777777777777771</v>
          </cell>
          <cell r="S78">
            <v>68</v>
          </cell>
          <cell r="T78">
            <v>70.977777777777774</v>
          </cell>
          <cell r="U78">
            <v>73.955555555555549</v>
          </cell>
          <cell r="V78">
            <v>76.933333333333323</v>
          </cell>
          <cell r="W78">
            <v>79.911111111111097</v>
          </cell>
          <cell r="X78">
            <v>82.888888888888886</v>
          </cell>
          <cell r="Y78">
            <v>86.2</v>
          </cell>
          <cell r="Z78">
            <v>89.51111111111112</v>
          </cell>
          <cell r="AA78">
            <v>92.822222222222223</v>
          </cell>
          <cell r="AB78">
            <v>96.13333333333334</v>
          </cell>
          <cell r="AC78">
            <v>99.444444444444443</v>
          </cell>
          <cell r="AD78">
            <v>103.55555555555554</v>
          </cell>
          <cell r="AE78">
            <v>107.66666666666666</v>
          </cell>
          <cell r="AF78">
            <v>111.77777777777777</v>
          </cell>
          <cell r="AG78">
            <v>115.88888888888887</v>
          </cell>
          <cell r="AH78">
            <v>120</v>
          </cell>
        </row>
        <row r="79">
          <cell r="C79">
            <v>4016</v>
          </cell>
          <cell r="D79">
            <v>40.333333333333336</v>
          </cell>
          <cell r="E79">
            <v>41.911111111111111</v>
          </cell>
          <cell r="F79">
            <v>43.488888888888887</v>
          </cell>
          <cell r="G79">
            <v>45.066666666666663</v>
          </cell>
          <cell r="H79">
            <v>46.644444444444446</v>
          </cell>
          <cell r="I79">
            <v>48.222222222222221</v>
          </cell>
          <cell r="J79">
            <v>50.155555555555559</v>
          </cell>
          <cell r="K79">
            <v>52.088888888888889</v>
          </cell>
          <cell r="L79">
            <v>54.022222222222219</v>
          </cell>
          <cell r="M79">
            <v>55.955555555555549</v>
          </cell>
          <cell r="N79">
            <v>57.888888888888886</v>
          </cell>
          <cell r="O79">
            <v>60.311111111111117</v>
          </cell>
          <cell r="P79">
            <v>62.733333333333334</v>
          </cell>
          <cell r="Q79">
            <v>65.155555555555566</v>
          </cell>
          <cell r="R79">
            <v>67.577777777777783</v>
          </cell>
          <cell r="S79">
            <v>70</v>
          </cell>
          <cell r="T79">
            <v>72.86666666666666</v>
          </cell>
          <cell r="U79">
            <v>75.73333333333332</v>
          </cell>
          <cell r="V79">
            <v>78.599999999999994</v>
          </cell>
          <cell r="W79">
            <v>81.46666666666664</v>
          </cell>
          <cell r="X79">
            <v>84.333333333333329</v>
          </cell>
          <cell r="Y79">
            <v>87.955555555555563</v>
          </cell>
          <cell r="Z79">
            <v>91.577777777777783</v>
          </cell>
          <cell r="AA79">
            <v>95.200000000000017</v>
          </cell>
          <cell r="AB79">
            <v>98.822222222222251</v>
          </cell>
          <cell r="AC79">
            <v>102.44444444444444</v>
          </cell>
          <cell r="AD79">
            <v>106.44444444444444</v>
          </cell>
          <cell r="AE79">
            <v>110.44444444444443</v>
          </cell>
          <cell r="AF79">
            <v>114.44444444444443</v>
          </cell>
          <cell r="AG79">
            <v>118.44444444444443</v>
          </cell>
          <cell r="AH79">
            <v>122.44444444444444</v>
          </cell>
        </row>
        <row r="80">
          <cell r="C80">
            <v>4018</v>
          </cell>
          <cell r="D80">
            <v>41.555555555555557</v>
          </cell>
          <cell r="E80">
            <v>43.088888888888889</v>
          </cell>
          <cell r="F80">
            <v>44.62222222222222</v>
          </cell>
          <cell r="G80">
            <v>46.155555555555551</v>
          </cell>
          <cell r="H80">
            <v>47.688888888888883</v>
          </cell>
          <cell r="I80">
            <v>49.222222222222221</v>
          </cell>
          <cell r="J80">
            <v>51.199999999999996</v>
          </cell>
          <cell r="K80">
            <v>53.17777777777777</v>
          </cell>
          <cell r="L80">
            <v>55.155555555555544</v>
          </cell>
          <cell r="M80">
            <v>57.133333333333319</v>
          </cell>
          <cell r="N80">
            <v>59.111111111111114</v>
          </cell>
          <cell r="O80">
            <v>61.533333333333331</v>
          </cell>
          <cell r="P80">
            <v>63.955555555555563</v>
          </cell>
          <cell r="Q80">
            <v>66.377777777777794</v>
          </cell>
          <cell r="R80">
            <v>68.800000000000011</v>
          </cell>
          <cell r="S80">
            <v>71.222222222222229</v>
          </cell>
          <cell r="T80">
            <v>74.288888888888891</v>
          </cell>
          <cell r="U80">
            <v>77.355555555555554</v>
          </cell>
          <cell r="V80">
            <v>80.422222222222217</v>
          </cell>
          <cell r="W80">
            <v>83.48888888888888</v>
          </cell>
          <cell r="X80">
            <v>86.555555555555557</v>
          </cell>
          <cell r="Y80">
            <v>90.222222222222229</v>
          </cell>
          <cell r="Z80">
            <v>93.8888888888889</v>
          </cell>
          <cell r="AA80">
            <v>97.555555555555571</v>
          </cell>
          <cell r="AB80">
            <v>101.22222222222223</v>
          </cell>
          <cell r="AC80">
            <v>104.88888888888889</v>
          </cell>
          <cell r="AD80">
            <v>109.04444444444445</v>
          </cell>
          <cell r="AE80">
            <v>113.2</v>
          </cell>
          <cell r="AF80">
            <v>117.35555555555555</v>
          </cell>
          <cell r="AG80">
            <v>121.51111111111111</v>
          </cell>
          <cell r="AH80">
            <v>125.66666666666666</v>
          </cell>
        </row>
        <row r="81">
          <cell r="C81">
            <v>4020</v>
          </cell>
          <cell r="D81">
            <v>42.555555555555557</v>
          </cell>
          <cell r="E81">
            <v>44.133333333333333</v>
          </cell>
          <cell r="F81">
            <v>45.711111111111109</v>
          </cell>
          <cell r="G81">
            <v>47.288888888888884</v>
          </cell>
          <cell r="H81">
            <v>48.866666666666667</v>
          </cell>
          <cell r="I81">
            <v>50.444444444444443</v>
          </cell>
          <cell r="J81">
            <v>52.422222222222217</v>
          </cell>
          <cell r="K81">
            <v>54.399999999999991</v>
          </cell>
          <cell r="L81">
            <v>56.377777777777766</v>
          </cell>
          <cell r="M81">
            <v>58.35555555555554</v>
          </cell>
          <cell r="N81">
            <v>60.333333333333329</v>
          </cell>
          <cell r="O81">
            <v>62.911111111111111</v>
          </cell>
          <cell r="P81">
            <v>65.488888888888894</v>
          </cell>
          <cell r="Q81">
            <v>68.066666666666663</v>
          </cell>
          <cell r="R81">
            <v>70.644444444444446</v>
          </cell>
          <cell r="S81">
            <v>73.222222222222229</v>
          </cell>
          <cell r="T81">
            <v>76.288888888888891</v>
          </cell>
          <cell r="U81">
            <v>79.355555555555554</v>
          </cell>
          <cell r="V81">
            <v>82.422222222222217</v>
          </cell>
          <cell r="W81">
            <v>85.48888888888888</v>
          </cell>
          <cell r="X81">
            <v>88.555555555555557</v>
          </cell>
          <cell r="Y81">
            <v>92.266666666666666</v>
          </cell>
          <cell r="Z81">
            <v>95.977777777777789</v>
          </cell>
          <cell r="AA81">
            <v>99.688888888888897</v>
          </cell>
          <cell r="AB81">
            <v>103.40000000000002</v>
          </cell>
          <cell r="AC81">
            <v>107.11111111111111</v>
          </cell>
          <cell r="AD81">
            <v>111.46666666666667</v>
          </cell>
          <cell r="AE81">
            <v>115.82222222222222</v>
          </cell>
          <cell r="AF81">
            <v>120.17777777777778</v>
          </cell>
          <cell r="AG81">
            <v>124.53333333333333</v>
          </cell>
          <cell r="AH81">
            <v>128.88888888888889</v>
          </cell>
        </row>
        <row r="82">
          <cell r="C82">
            <v>4022</v>
          </cell>
          <cell r="D82">
            <v>42.777777777777779</v>
          </cell>
          <cell r="E82">
            <v>44.511111111111113</v>
          </cell>
          <cell r="F82">
            <v>46.244444444444447</v>
          </cell>
          <cell r="G82">
            <v>47.977777777777781</v>
          </cell>
          <cell r="H82">
            <v>49.711111111111116</v>
          </cell>
          <cell r="I82">
            <v>51.444444444444443</v>
          </cell>
          <cell r="J82">
            <v>53.466666666666669</v>
          </cell>
          <cell r="K82">
            <v>55.48888888888888</v>
          </cell>
          <cell r="L82">
            <v>57.511111111111106</v>
          </cell>
          <cell r="M82">
            <v>59.533333333333317</v>
          </cell>
          <cell r="N82">
            <v>61.555555555555557</v>
          </cell>
          <cell r="O82">
            <v>64.222222222222214</v>
          </cell>
          <cell r="P82">
            <v>66.888888888888886</v>
          </cell>
          <cell r="Q82">
            <v>69.555555555555543</v>
          </cell>
          <cell r="R82">
            <v>72.222222222222214</v>
          </cell>
          <cell r="S82">
            <v>74.888888888888886</v>
          </cell>
          <cell r="T82">
            <v>78.066666666666663</v>
          </cell>
          <cell r="U82">
            <v>81.24444444444444</v>
          </cell>
          <cell r="V82">
            <v>84.422222222222217</v>
          </cell>
          <cell r="W82">
            <v>87.6</v>
          </cell>
          <cell r="X82">
            <v>90.777777777777771</v>
          </cell>
          <cell r="Y82">
            <v>94.488888888888894</v>
          </cell>
          <cell r="Z82">
            <v>98.2</v>
          </cell>
          <cell r="AA82">
            <v>101.91111111111113</v>
          </cell>
          <cell r="AB82">
            <v>105.62222222222225</v>
          </cell>
          <cell r="AC82">
            <v>109.33333333333334</v>
          </cell>
          <cell r="AD82">
            <v>113.6888888888889</v>
          </cell>
          <cell r="AE82">
            <v>118.04444444444445</v>
          </cell>
          <cell r="AF82">
            <v>122.39999999999999</v>
          </cell>
          <cell r="AG82">
            <v>126.75555555555556</v>
          </cell>
          <cell r="AH82">
            <v>131.11111111111111</v>
          </cell>
        </row>
        <row r="83">
          <cell r="C83">
            <v>4024</v>
          </cell>
          <cell r="D83">
            <v>43.777777777777779</v>
          </cell>
          <cell r="E83">
            <v>45.511111111111113</v>
          </cell>
          <cell r="F83">
            <v>47.244444444444447</v>
          </cell>
          <cell r="G83">
            <v>48.977777777777781</v>
          </cell>
          <cell r="H83">
            <v>50.711111111111116</v>
          </cell>
          <cell r="I83">
            <v>52.444444444444443</v>
          </cell>
          <cell r="J83">
            <v>54.466666666666669</v>
          </cell>
          <cell r="K83">
            <v>56.48888888888888</v>
          </cell>
          <cell r="L83">
            <v>58.511111111111106</v>
          </cell>
          <cell r="M83">
            <v>60.533333333333317</v>
          </cell>
          <cell r="N83">
            <v>62.555555555555557</v>
          </cell>
          <cell r="O83">
            <v>65.333333333333343</v>
          </cell>
          <cell r="P83">
            <v>68.111111111111114</v>
          </cell>
          <cell r="Q83">
            <v>70.888888888888886</v>
          </cell>
          <cell r="R83">
            <v>73.666666666666671</v>
          </cell>
          <cell r="S83">
            <v>76.444444444444443</v>
          </cell>
          <cell r="T83">
            <v>79.555555555555557</v>
          </cell>
          <cell r="U83">
            <v>82.666666666666657</v>
          </cell>
          <cell r="V83">
            <v>85.777777777777771</v>
          </cell>
          <cell r="W83">
            <v>88.888888888888886</v>
          </cell>
          <cell r="X83">
            <v>92</v>
          </cell>
          <cell r="Y83">
            <v>95.911111111111097</v>
          </cell>
          <cell r="Z83">
            <v>99.822222222222209</v>
          </cell>
          <cell r="AA83">
            <v>103.73333333333332</v>
          </cell>
          <cell r="AB83">
            <v>107.64444444444442</v>
          </cell>
          <cell r="AC83">
            <v>111.55555555555556</v>
          </cell>
          <cell r="AD83">
            <v>116.11111111111111</v>
          </cell>
          <cell r="AE83">
            <v>120.66666666666669</v>
          </cell>
          <cell r="AF83">
            <v>125.22222222222223</v>
          </cell>
          <cell r="AG83">
            <v>129.7777777777778</v>
          </cell>
          <cell r="AH83">
            <v>134.33333333333334</v>
          </cell>
        </row>
        <row r="84">
          <cell r="C84">
            <v>4026</v>
          </cell>
          <cell r="D84">
            <v>44.777777777777779</v>
          </cell>
          <cell r="E84">
            <v>46.555555555555557</v>
          </cell>
          <cell r="F84">
            <v>48.333333333333336</v>
          </cell>
          <cell r="G84">
            <v>50.111111111111114</v>
          </cell>
          <cell r="H84">
            <v>51.888888888888893</v>
          </cell>
          <cell r="I84">
            <v>53.666666666666671</v>
          </cell>
          <cell r="J84">
            <v>55.688888888888883</v>
          </cell>
          <cell r="K84">
            <v>57.711111111111109</v>
          </cell>
          <cell r="L84">
            <v>59.73333333333332</v>
          </cell>
          <cell r="M84">
            <v>61.755555555555546</v>
          </cell>
          <cell r="N84">
            <v>63.777777777777779</v>
          </cell>
          <cell r="O84">
            <v>66.555555555555557</v>
          </cell>
          <cell r="P84">
            <v>69.333333333333343</v>
          </cell>
          <cell r="Q84">
            <v>72.111111111111114</v>
          </cell>
          <cell r="R84">
            <v>74.888888888888886</v>
          </cell>
          <cell r="S84">
            <v>77.666666666666671</v>
          </cell>
          <cell r="T84">
            <v>80.977777777777774</v>
          </cell>
          <cell r="U84">
            <v>84.288888888888891</v>
          </cell>
          <cell r="V84">
            <v>87.600000000000009</v>
          </cell>
          <cell r="W84">
            <v>90.911111111111111</v>
          </cell>
          <cell r="X84">
            <v>94.222222222222229</v>
          </cell>
          <cell r="Y84">
            <v>98.133333333333326</v>
          </cell>
          <cell r="Z84">
            <v>102.04444444444444</v>
          </cell>
          <cell r="AA84">
            <v>105.95555555555555</v>
          </cell>
          <cell r="AB84">
            <v>109.86666666666665</v>
          </cell>
          <cell r="AC84">
            <v>113.77777777777777</v>
          </cell>
          <cell r="AD84">
            <v>118.37777777777778</v>
          </cell>
          <cell r="AE84">
            <v>122.97777777777779</v>
          </cell>
          <cell r="AF84">
            <v>127.57777777777778</v>
          </cell>
          <cell r="AG84">
            <v>132.17777777777778</v>
          </cell>
          <cell r="AH84">
            <v>136.77777777777777</v>
          </cell>
        </row>
        <row r="85">
          <cell r="C85">
            <v>4028</v>
          </cell>
          <cell r="D85">
            <v>45</v>
          </cell>
          <cell r="E85">
            <v>46.777777777777779</v>
          </cell>
          <cell r="F85">
            <v>48.555555555555557</v>
          </cell>
          <cell r="G85">
            <v>50.333333333333336</v>
          </cell>
          <cell r="H85">
            <v>52.111111111111114</v>
          </cell>
          <cell r="I85">
            <v>53.888888888888886</v>
          </cell>
          <cell r="J85">
            <v>56.111111111111114</v>
          </cell>
          <cell r="K85">
            <v>58.333333333333329</v>
          </cell>
          <cell r="L85">
            <v>60.555555555555557</v>
          </cell>
          <cell r="M85">
            <v>62.777777777777779</v>
          </cell>
          <cell r="N85">
            <v>65</v>
          </cell>
          <cell r="O85">
            <v>67.777777777777786</v>
          </cell>
          <cell r="P85">
            <v>70.555555555555557</v>
          </cell>
          <cell r="Q85">
            <v>73.333333333333343</v>
          </cell>
          <cell r="R85">
            <v>76.111111111111114</v>
          </cell>
          <cell r="S85">
            <v>78.888888888888886</v>
          </cell>
          <cell r="T85">
            <v>82.355555555555554</v>
          </cell>
          <cell r="U85">
            <v>85.822222222222223</v>
          </cell>
          <cell r="V85">
            <v>89.288888888888906</v>
          </cell>
          <cell r="W85">
            <v>92.755555555555574</v>
          </cell>
          <cell r="X85">
            <v>96.222222222222229</v>
          </cell>
          <cell r="Y85">
            <v>100.17777777777778</v>
          </cell>
          <cell r="Z85">
            <v>104.13333333333333</v>
          </cell>
          <cell r="AA85">
            <v>108.08888888888887</v>
          </cell>
          <cell r="AB85">
            <v>112.04444444444442</v>
          </cell>
          <cell r="AC85">
            <v>116</v>
          </cell>
          <cell r="AD85">
            <v>120.6</v>
          </cell>
          <cell r="AE85">
            <v>125.20000000000002</v>
          </cell>
          <cell r="AF85">
            <v>129.80000000000001</v>
          </cell>
          <cell r="AG85">
            <v>134.4</v>
          </cell>
          <cell r="AH85">
            <v>139</v>
          </cell>
        </row>
        <row r="86">
          <cell r="C86">
            <v>4030</v>
          </cell>
          <cell r="D86">
            <v>46</v>
          </cell>
          <cell r="E86">
            <v>47.777777777777779</v>
          </cell>
          <cell r="F86">
            <v>49.555555555555557</v>
          </cell>
          <cell r="G86">
            <v>51.333333333333336</v>
          </cell>
          <cell r="H86">
            <v>53.111111111111114</v>
          </cell>
          <cell r="I86">
            <v>54.888888888888886</v>
          </cell>
          <cell r="J86">
            <v>57.266666666666666</v>
          </cell>
          <cell r="K86">
            <v>59.644444444444446</v>
          </cell>
          <cell r="L86">
            <v>62.022222222222226</v>
          </cell>
          <cell r="M86">
            <v>64.400000000000006</v>
          </cell>
          <cell r="N86">
            <v>66.777777777777771</v>
          </cell>
          <cell r="O86">
            <v>69.599999999999994</v>
          </cell>
          <cell r="P86">
            <v>72.422222222222217</v>
          </cell>
          <cell r="Q86">
            <v>75.24444444444444</v>
          </cell>
          <cell r="R86">
            <v>78.066666666666663</v>
          </cell>
          <cell r="S86">
            <v>80.888888888888886</v>
          </cell>
          <cell r="T86">
            <v>84.2</v>
          </cell>
          <cell r="U86">
            <v>87.51111111111112</v>
          </cell>
          <cell r="V86">
            <v>90.822222222222223</v>
          </cell>
          <cell r="W86">
            <v>94.13333333333334</v>
          </cell>
          <cell r="X86">
            <v>97.444444444444443</v>
          </cell>
          <cell r="Y86">
            <v>101.55555555555554</v>
          </cell>
          <cell r="Z86">
            <v>105.66666666666666</v>
          </cell>
          <cell r="AA86">
            <v>109.77777777777777</v>
          </cell>
          <cell r="AB86">
            <v>113.88888888888887</v>
          </cell>
          <cell r="AC86">
            <v>118</v>
          </cell>
          <cell r="AD86">
            <v>122.8</v>
          </cell>
          <cell r="AE86">
            <v>127.6</v>
          </cell>
          <cell r="AF86">
            <v>132.4</v>
          </cell>
          <cell r="AG86">
            <v>137.20000000000002</v>
          </cell>
          <cell r="AH86">
            <v>142</v>
          </cell>
        </row>
        <row r="87">
          <cell r="C87">
            <v>5000</v>
          </cell>
          <cell r="D87">
            <v>32</v>
          </cell>
          <cell r="E87">
            <v>33.4</v>
          </cell>
          <cell r="F87">
            <v>34.799999999999997</v>
          </cell>
          <cell r="G87">
            <v>36.200000000000003</v>
          </cell>
          <cell r="H87">
            <v>37.6</v>
          </cell>
          <cell r="I87">
            <v>39</v>
          </cell>
          <cell r="J87">
            <v>40.4</v>
          </cell>
          <cell r="K87">
            <v>41.8</v>
          </cell>
          <cell r="L87">
            <v>43.2</v>
          </cell>
          <cell r="M87">
            <v>44.6</v>
          </cell>
          <cell r="N87">
            <v>46</v>
          </cell>
          <cell r="O87">
            <v>47.8</v>
          </cell>
          <cell r="P87">
            <v>49.6</v>
          </cell>
          <cell r="Q87">
            <v>51.4</v>
          </cell>
          <cell r="R87">
            <v>53.2</v>
          </cell>
          <cell r="S87">
            <v>55</v>
          </cell>
          <cell r="T87">
            <v>57.2</v>
          </cell>
          <cell r="U87">
            <v>59.4</v>
          </cell>
          <cell r="V87">
            <v>61.6</v>
          </cell>
          <cell r="W87">
            <v>63.8</v>
          </cell>
          <cell r="X87">
            <v>66</v>
          </cell>
          <cell r="Y87">
            <v>68.599999999999994</v>
          </cell>
          <cell r="Z87">
            <v>71.2</v>
          </cell>
          <cell r="AA87">
            <v>73.8</v>
          </cell>
          <cell r="AB87">
            <v>76.400000000000006</v>
          </cell>
          <cell r="AC87">
            <v>79</v>
          </cell>
          <cell r="AD87">
            <v>81.8</v>
          </cell>
          <cell r="AE87">
            <v>84.6</v>
          </cell>
          <cell r="AF87">
            <v>87.4</v>
          </cell>
          <cell r="AG87">
            <v>90.2</v>
          </cell>
          <cell r="AH87">
            <v>93</v>
          </cell>
        </row>
        <row r="88">
          <cell r="C88">
            <v>5002</v>
          </cell>
          <cell r="D88">
            <v>32</v>
          </cell>
          <cell r="E88">
            <v>33.4</v>
          </cell>
          <cell r="F88">
            <v>34.799999999999997</v>
          </cell>
          <cell r="G88">
            <v>36.200000000000003</v>
          </cell>
          <cell r="H88">
            <v>37.6</v>
          </cell>
          <cell r="I88">
            <v>39</v>
          </cell>
          <cell r="J88">
            <v>40.4</v>
          </cell>
          <cell r="K88">
            <v>41.8</v>
          </cell>
          <cell r="L88">
            <v>43.2</v>
          </cell>
          <cell r="M88">
            <v>44.6</v>
          </cell>
          <cell r="N88">
            <v>46</v>
          </cell>
          <cell r="O88">
            <v>47.8</v>
          </cell>
          <cell r="P88">
            <v>49.6</v>
          </cell>
          <cell r="Q88">
            <v>51.4</v>
          </cell>
          <cell r="R88">
            <v>53.2</v>
          </cell>
          <cell r="S88">
            <v>55</v>
          </cell>
          <cell r="T88">
            <v>57.2</v>
          </cell>
          <cell r="U88">
            <v>59.4</v>
          </cell>
          <cell r="V88">
            <v>61.6</v>
          </cell>
          <cell r="W88">
            <v>63.8</v>
          </cell>
          <cell r="X88">
            <v>66</v>
          </cell>
          <cell r="Y88">
            <v>68.599999999999994</v>
          </cell>
          <cell r="Z88">
            <v>71.2</v>
          </cell>
          <cell r="AA88">
            <v>73.8</v>
          </cell>
          <cell r="AB88">
            <v>76.400000000000006</v>
          </cell>
          <cell r="AC88">
            <v>79</v>
          </cell>
          <cell r="AD88">
            <v>81.8</v>
          </cell>
          <cell r="AE88">
            <v>84.6</v>
          </cell>
          <cell r="AF88">
            <v>87.4</v>
          </cell>
          <cell r="AG88">
            <v>90.2</v>
          </cell>
          <cell r="AH88">
            <v>93</v>
          </cell>
        </row>
        <row r="89">
          <cell r="C89">
            <v>5004</v>
          </cell>
          <cell r="D89">
            <v>32</v>
          </cell>
          <cell r="E89">
            <v>33.4</v>
          </cell>
          <cell r="F89">
            <v>34.799999999999997</v>
          </cell>
          <cell r="G89">
            <v>36.199999999999996</v>
          </cell>
          <cell r="H89">
            <v>37.599999999999994</v>
          </cell>
          <cell r="I89">
            <v>39</v>
          </cell>
          <cell r="J89">
            <v>40.4</v>
          </cell>
          <cell r="K89">
            <v>41.8</v>
          </cell>
          <cell r="L89">
            <v>43.199999999999996</v>
          </cell>
          <cell r="M89">
            <v>44.599999999999994</v>
          </cell>
          <cell r="N89">
            <v>46</v>
          </cell>
          <cell r="O89">
            <v>47.8</v>
          </cell>
          <cell r="P89">
            <v>49.599999999999994</v>
          </cell>
          <cell r="Q89">
            <v>51.399999999999991</v>
          </cell>
          <cell r="R89">
            <v>53.199999999999989</v>
          </cell>
          <cell r="S89">
            <v>55</v>
          </cell>
          <cell r="T89">
            <v>57.2</v>
          </cell>
          <cell r="U89">
            <v>59.400000000000006</v>
          </cell>
          <cell r="V89">
            <v>61.600000000000009</v>
          </cell>
          <cell r="W89">
            <v>63.800000000000011</v>
          </cell>
          <cell r="X89">
            <v>66</v>
          </cell>
          <cell r="Y89">
            <v>68.599999999999994</v>
          </cell>
          <cell r="Z89">
            <v>71.199999999999989</v>
          </cell>
          <cell r="AA89">
            <v>73.799999999999983</v>
          </cell>
          <cell r="AB89">
            <v>76.399999999999977</v>
          </cell>
          <cell r="AC89">
            <v>79</v>
          </cell>
          <cell r="AD89">
            <v>81.8</v>
          </cell>
          <cell r="AE89">
            <v>84.6</v>
          </cell>
          <cell r="AF89">
            <v>87.399999999999991</v>
          </cell>
          <cell r="AG89">
            <v>90.199999999999989</v>
          </cell>
          <cell r="AH89">
            <v>93</v>
          </cell>
        </row>
        <row r="90">
          <cell r="C90">
            <v>5006</v>
          </cell>
          <cell r="D90">
            <v>33</v>
          </cell>
          <cell r="E90">
            <v>34.4</v>
          </cell>
          <cell r="F90">
            <v>35.799999999999997</v>
          </cell>
          <cell r="G90">
            <v>37.199999999999996</v>
          </cell>
          <cell r="H90">
            <v>38.599999999999994</v>
          </cell>
          <cell r="I90">
            <v>40</v>
          </cell>
          <cell r="J90">
            <v>41.6</v>
          </cell>
          <cell r="K90">
            <v>43.2</v>
          </cell>
          <cell r="L90">
            <v>44.800000000000004</v>
          </cell>
          <cell r="M90">
            <v>46.400000000000006</v>
          </cell>
          <cell r="N90">
            <v>48</v>
          </cell>
          <cell r="O90">
            <v>49.8</v>
          </cell>
          <cell r="P90">
            <v>51.599999999999994</v>
          </cell>
          <cell r="Q90">
            <v>53.399999999999991</v>
          </cell>
          <cell r="R90">
            <v>55.199999999999989</v>
          </cell>
          <cell r="S90">
            <v>57</v>
          </cell>
          <cell r="T90">
            <v>59.2</v>
          </cell>
          <cell r="U90">
            <v>61.400000000000006</v>
          </cell>
          <cell r="V90">
            <v>63.600000000000009</v>
          </cell>
          <cell r="W90">
            <v>65.800000000000011</v>
          </cell>
          <cell r="X90">
            <v>68</v>
          </cell>
          <cell r="Y90">
            <v>70.599999999999994</v>
          </cell>
          <cell r="Z90">
            <v>73.199999999999989</v>
          </cell>
          <cell r="AA90">
            <v>75.799999999999983</v>
          </cell>
          <cell r="AB90">
            <v>78.399999999999977</v>
          </cell>
          <cell r="AC90">
            <v>81</v>
          </cell>
          <cell r="AD90">
            <v>84.2</v>
          </cell>
          <cell r="AE90">
            <v>87.4</v>
          </cell>
          <cell r="AF90">
            <v>90.600000000000009</v>
          </cell>
          <cell r="AG90">
            <v>93.800000000000011</v>
          </cell>
          <cell r="AH90">
            <v>97</v>
          </cell>
        </row>
        <row r="91">
          <cell r="C91">
            <v>5008</v>
          </cell>
          <cell r="D91">
            <v>34</v>
          </cell>
          <cell r="E91">
            <v>35.4</v>
          </cell>
          <cell r="F91">
            <v>36.799999999999997</v>
          </cell>
          <cell r="G91">
            <v>38.199999999999996</v>
          </cell>
          <cell r="H91">
            <v>39.599999999999994</v>
          </cell>
          <cell r="I91">
            <v>41</v>
          </cell>
          <cell r="J91">
            <v>42.6</v>
          </cell>
          <cell r="K91">
            <v>44.2</v>
          </cell>
          <cell r="L91">
            <v>45.800000000000004</v>
          </cell>
          <cell r="M91">
            <v>47.400000000000006</v>
          </cell>
          <cell r="N91">
            <v>49</v>
          </cell>
          <cell r="O91">
            <v>50.8</v>
          </cell>
          <cell r="P91">
            <v>52.599999999999994</v>
          </cell>
          <cell r="Q91">
            <v>54.399999999999991</v>
          </cell>
          <cell r="R91">
            <v>56.199999999999989</v>
          </cell>
          <cell r="S91">
            <v>58</v>
          </cell>
          <cell r="T91">
            <v>60.4</v>
          </cell>
          <cell r="U91">
            <v>62.8</v>
          </cell>
          <cell r="V91">
            <v>65.2</v>
          </cell>
          <cell r="W91">
            <v>67.600000000000009</v>
          </cell>
          <cell r="X91">
            <v>70</v>
          </cell>
          <cell r="Y91">
            <v>72.8</v>
          </cell>
          <cell r="Z91">
            <v>75.599999999999994</v>
          </cell>
          <cell r="AA91">
            <v>78.399999999999991</v>
          </cell>
          <cell r="AB91">
            <v>81.199999999999989</v>
          </cell>
          <cell r="AC91">
            <v>84</v>
          </cell>
          <cell r="AD91">
            <v>87.2</v>
          </cell>
          <cell r="AE91">
            <v>90.4</v>
          </cell>
          <cell r="AF91">
            <v>93.600000000000009</v>
          </cell>
          <cell r="AG91">
            <v>96.800000000000011</v>
          </cell>
          <cell r="AH91">
            <v>100</v>
          </cell>
        </row>
        <row r="92">
          <cell r="C92">
            <v>5010</v>
          </cell>
          <cell r="D92">
            <v>35</v>
          </cell>
          <cell r="E92">
            <v>36.4</v>
          </cell>
          <cell r="F92">
            <v>37.799999999999997</v>
          </cell>
          <cell r="G92">
            <v>39.199999999999996</v>
          </cell>
          <cell r="H92">
            <v>40.599999999999994</v>
          </cell>
          <cell r="I92">
            <v>42</v>
          </cell>
          <cell r="J92">
            <v>43.6</v>
          </cell>
          <cell r="K92">
            <v>45.2</v>
          </cell>
          <cell r="L92">
            <v>46.800000000000004</v>
          </cell>
          <cell r="M92">
            <v>48.400000000000006</v>
          </cell>
          <cell r="N92">
            <v>50</v>
          </cell>
          <cell r="O92">
            <v>52</v>
          </cell>
          <cell r="P92">
            <v>54</v>
          </cell>
          <cell r="Q92">
            <v>56</v>
          </cell>
          <cell r="R92">
            <v>58</v>
          </cell>
          <cell r="S92">
            <v>60</v>
          </cell>
          <cell r="T92">
            <v>62.4</v>
          </cell>
          <cell r="U92">
            <v>64.8</v>
          </cell>
          <cell r="V92">
            <v>67.2</v>
          </cell>
          <cell r="W92">
            <v>69.600000000000009</v>
          </cell>
          <cell r="X92">
            <v>72</v>
          </cell>
          <cell r="Y92">
            <v>75</v>
          </cell>
          <cell r="Z92">
            <v>78</v>
          </cell>
          <cell r="AA92">
            <v>81</v>
          </cell>
          <cell r="AB92">
            <v>84</v>
          </cell>
          <cell r="AC92">
            <v>87</v>
          </cell>
          <cell r="AD92">
            <v>90.4</v>
          </cell>
          <cell r="AE92">
            <v>93.800000000000011</v>
          </cell>
          <cell r="AF92">
            <v>97.200000000000017</v>
          </cell>
          <cell r="AG92">
            <v>100.60000000000002</v>
          </cell>
          <cell r="AH92">
            <v>104</v>
          </cell>
        </row>
        <row r="93">
          <cell r="C93">
            <v>5012</v>
          </cell>
          <cell r="D93">
            <v>36</v>
          </cell>
          <cell r="E93">
            <v>37.200000000000003</v>
          </cell>
          <cell r="F93">
            <v>38.400000000000006</v>
          </cell>
          <cell r="G93">
            <v>39.600000000000009</v>
          </cell>
          <cell r="H93">
            <v>40.800000000000011</v>
          </cell>
          <cell r="I93">
            <v>42</v>
          </cell>
          <cell r="J93">
            <v>43.8</v>
          </cell>
          <cell r="K93">
            <v>45.599999999999994</v>
          </cell>
          <cell r="L93">
            <v>47.399999999999991</v>
          </cell>
          <cell r="M93">
            <v>49.199999999999989</v>
          </cell>
          <cell r="N93">
            <v>51</v>
          </cell>
          <cell r="O93">
            <v>53</v>
          </cell>
          <cell r="P93">
            <v>55</v>
          </cell>
          <cell r="Q93">
            <v>57</v>
          </cell>
          <cell r="R93">
            <v>59</v>
          </cell>
          <cell r="S93">
            <v>61</v>
          </cell>
          <cell r="T93">
            <v>63.6</v>
          </cell>
          <cell r="U93">
            <v>66.2</v>
          </cell>
          <cell r="V93">
            <v>68.8</v>
          </cell>
          <cell r="W93">
            <v>71.399999999999991</v>
          </cell>
          <cell r="X93">
            <v>74</v>
          </cell>
          <cell r="Y93">
            <v>77</v>
          </cell>
          <cell r="Z93">
            <v>80</v>
          </cell>
          <cell r="AA93">
            <v>83</v>
          </cell>
          <cell r="AB93">
            <v>86</v>
          </cell>
          <cell r="AC93">
            <v>89</v>
          </cell>
          <cell r="AD93">
            <v>92.6</v>
          </cell>
          <cell r="AE93">
            <v>96.199999999999989</v>
          </cell>
          <cell r="AF93">
            <v>99.799999999999983</v>
          </cell>
          <cell r="AG93">
            <v>103.39999999999998</v>
          </cell>
          <cell r="AH93">
            <v>107</v>
          </cell>
        </row>
        <row r="94">
          <cell r="C94">
            <v>5014</v>
          </cell>
          <cell r="D94">
            <v>36</v>
          </cell>
          <cell r="E94">
            <v>37.4</v>
          </cell>
          <cell r="F94">
            <v>38.799999999999997</v>
          </cell>
          <cell r="G94">
            <v>40.199999999999996</v>
          </cell>
          <cell r="H94">
            <v>41.599999999999994</v>
          </cell>
          <cell r="I94">
            <v>43</v>
          </cell>
          <cell r="J94">
            <v>44.8</v>
          </cell>
          <cell r="K94">
            <v>46.599999999999994</v>
          </cell>
          <cell r="L94">
            <v>48.399999999999991</v>
          </cell>
          <cell r="M94">
            <v>50.199999999999989</v>
          </cell>
          <cell r="N94">
            <v>52</v>
          </cell>
          <cell r="O94">
            <v>54</v>
          </cell>
          <cell r="P94">
            <v>56</v>
          </cell>
          <cell r="Q94">
            <v>58</v>
          </cell>
          <cell r="R94">
            <v>60</v>
          </cell>
          <cell r="S94">
            <v>62</v>
          </cell>
          <cell r="T94">
            <v>64.8</v>
          </cell>
          <cell r="U94">
            <v>67.599999999999994</v>
          </cell>
          <cell r="V94">
            <v>70.399999999999991</v>
          </cell>
          <cell r="W94">
            <v>73.199999999999989</v>
          </cell>
          <cell r="X94">
            <v>76</v>
          </cell>
          <cell r="Y94">
            <v>79</v>
          </cell>
          <cell r="Z94">
            <v>82</v>
          </cell>
          <cell r="AA94">
            <v>85</v>
          </cell>
          <cell r="AB94">
            <v>88</v>
          </cell>
          <cell r="AC94">
            <v>91</v>
          </cell>
          <cell r="AD94">
            <v>94.8</v>
          </cell>
          <cell r="AE94">
            <v>98.6</v>
          </cell>
          <cell r="AF94">
            <v>102.39999999999999</v>
          </cell>
          <cell r="AG94">
            <v>106.19999999999999</v>
          </cell>
          <cell r="AH94">
            <v>110</v>
          </cell>
        </row>
        <row r="95">
          <cell r="C95">
            <v>5016</v>
          </cell>
          <cell r="D95">
            <v>37</v>
          </cell>
          <cell r="E95">
            <v>38.4</v>
          </cell>
          <cell r="F95">
            <v>39.799999999999997</v>
          </cell>
          <cell r="G95">
            <v>41.199999999999996</v>
          </cell>
          <cell r="H95">
            <v>42.599999999999994</v>
          </cell>
          <cell r="I95">
            <v>44</v>
          </cell>
          <cell r="J95">
            <v>45.8</v>
          </cell>
          <cell r="K95">
            <v>47.599999999999994</v>
          </cell>
          <cell r="L95">
            <v>49.399999999999991</v>
          </cell>
          <cell r="M95">
            <v>51.199999999999989</v>
          </cell>
          <cell r="N95">
            <v>53</v>
          </cell>
          <cell r="O95">
            <v>55.2</v>
          </cell>
          <cell r="P95">
            <v>57.400000000000006</v>
          </cell>
          <cell r="Q95">
            <v>59.600000000000009</v>
          </cell>
          <cell r="R95">
            <v>61.800000000000011</v>
          </cell>
          <cell r="S95">
            <v>64</v>
          </cell>
          <cell r="T95">
            <v>66.599999999999994</v>
          </cell>
          <cell r="U95">
            <v>69.199999999999989</v>
          </cell>
          <cell r="V95">
            <v>71.799999999999983</v>
          </cell>
          <cell r="W95">
            <v>74.399999999999977</v>
          </cell>
          <cell r="X95">
            <v>77</v>
          </cell>
          <cell r="Y95">
            <v>80.400000000000006</v>
          </cell>
          <cell r="Z95">
            <v>83.800000000000011</v>
          </cell>
          <cell r="AA95">
            <v>87.200000000000017</v>
          </cell>
          <cell r="AB95">
            <v>90.600000000000023</v>
          </cell>
          <cell r="AC95">
            <v>94</v>
          </cell>
          <cell r="AD95">
            <v>97.6</v>
          </cell>
          <cell r="AE95">
            <v>101.19999999999999</v>
          </cell>
          <cell r="AF95">
            <v>104.79999999999998</v>
          </cell>
          <cell r="AG95">
            <v>108.39999999999998</v>
          </cell>
          <cell r="AH95">
            <v>112</v>
          </cell>
        </row>
        <row r="96">
          <cell r="C96">
            <v>5018</v>
          </cell>
          <cell r="D96">
            <v>38</v>
          </cell>
          <cell r="E96">
            <v>39.4</v>
          </cell>
          <cell r="F96">
            <v>40.799999999999997</v>
          </cell>
          <cell r="G96">
            <v>42.199999999999996</v>
          </cell>
          <cell r="H96">
            <v>43.599999999999994</v>
          </cell>
          <cell r="I96">
            <v>45</v>
          </cell>
          <cell r="J96">
            <v>46.8</v>
          </cell>
          <cell r="K96">
            <v>48.599999999999994</v>
          </cell>
          <cell r="L96">
            <v>50.399999999999991</v>
          </cell>
          <cell r="M96">
            <v>52.199999999999989</v>
          </cell>
          <cell r="N96">
            <v>54</v>
          </cell>
          <cell r="O96">
            <v>56.2</v>
          </cell>
          <cell r="P96">
            <v>58.400000000000006</v>
          </cell>
          <cell r="Q96">
            <v>60.600000000000009</v>
          </cell>
          <cell r="R96">
            <v>62.800000000000011</v>
          </cell>
          <cell r="S96">
            <v>65</v>
          </cell>
          <cell r="T96">
            <v>67.8</v>
          </cell>
          <cell r="U96">
            <v>70.599999999999994</v>
          </cell>
          <cell r="V96">
            <v>73.399999999999991</v>
          </cell>
          <cell r="W96">
            <v>76.199999999999989</v>
          </cell>
          <cell r="X96">
            <v>79</v>
          </cell>
          <cell r="Y96">
            <v>82.4</v>
          </cell>
          <cell r="Z96">
            <v>85.800000000000011</v>
          </cell>
          <cell r="AA96">
            <v>89.200000000000017</v>
          </cell>
          <cell r="AB96">
            <v>92.600000000000023</v>
          </cell>
          <cell r="AC96">
            <v>96</v>
          </cell>
          <cell r="AD96">
            <v>99.8</v>
          </cell>
          <cell r="AE96">
            <v>103.6</v>
          </cell>
          <cell r="AF96">
            <v>107.39999999999999</v>
          </cell>
          <cell r="AG96">
            <v>111.19999999999999</v>
          </cell>
          <cell r="AH96">
            <v>115</v>
          </cell>
        </row>
        <row r="97">
          <cell r="C97">
            <v>5020</v>
          </cell>
          <cell r="D97">
            <v>39</v>
          </cell>
          <cell r="E97">
            <v>40.4</v>
          </cell>
          <cell r="F97">
            <v>41.8</v>
          </cell>
          <cell r="G97">
            <v>43.199999999999996</v>
          </cell>
          <cell r="H97">
            <v>44.599999999999994</v>
          </cell>
          <cell r="I97">
            <v>46</v>
          </cell>
          <cell r="J97">
            <v>47.8</v>
          </cell>
          <cell r="K97">
            <v>49.599999999999994</v>
          </cell>
          <cell r="L97">
            <v>51.399999999999991</v>
          </cell>
          <cell r="M97">
            <v>53.199999999999989</v>
          </cell>
          <cell r="N97">
            <v>55</v>
          </cell>
          <cell r="O97">
            <v>57.4</v>
          </cell>
          <cell r="P97">
            <v>59.8</v>
          </cell>
          <cell r="Q97">
            <v>62.199999999999996</v>
          </cell>
          <cell r="R97">
            <v>64.599999999999994</v>
          </cell>
          <cell r="S97">
            <v>67</v>
          </cell>
          <cell r="T97">
            <v>69.8</v>
          </cell>
          <cell r="U97">
            <v>72.599999999999994</v>
          </cell>
          <cell r="V97">
            <v>75.399999999999991</v>
          </cell>
          <cell r="W97">
            <v>78.199999999999989</v>
          </cell>
          <cell r="X97">
            <v>81</v>
          </cell>
          <cell r="Y97">
            <v>84.4</v>
          </cell>
          <cell r="Z97">
            <v>87.800000000000011</v>
          </cell>
          <cell r="AA97">
            <v>91.200000000000017</v>
          </cell>
          <cell r="AB97">
            <v>94.600000000000023</v>
          </cell>
          <cell r="AC97">
            <v>98</v>
          </cell>
          <cell r="AD97">
            <v>102</v>
          </cell>
          <cell r="AE97">
            <v>106</v>
          </cell>
          <cell r="AF97">
            <v>110</v>
          </cell>
          <cell r="AG97">
            <v>114</v>
          </cell>
          <cell r="AH97">
            <v>118</v>
          </cell>
        </row>
        <row r="98">
          <cell r="C98">
            <v>5022</v>
          </cell>
          <cell r="D98">
            <v>39</v>
          </cell>
          <cell r="E98">
            <v>40.6</v>
          </cell>
          <cell r="F98">
            <v>42.2</v>
          </cell>
          <cell r="G98">
            <v>43.800000000000004</v>
          </cell>
          <cell r="H98">
            <v>45.400000000000006</v>
          </cell>
          <cell r="I98">
            <v>47</v>
          </cell>
          <cell r="J98">
            <v>48.8</v>
          </cell>
          <cell r="K98">
            <v>50.599999999999994</v>
          </cell>
          <cell r="L98">
            <v>52.399999999999991</v>
          </cell>
          <cell r="M98">
            <v>54.199999999999989</v>
          </cell>
          <cell r="N98">
            <v>56</v>
          </cell>
          <cell r="O98">
            <v>58.4</v>
          </cell>
          <cell r="P98">
            <v>60.8</v>
          </cell>
          <cell r="Q98">
            <v>63.199999999999996</v>
          </cell>
          <cell r="R98">
            <v>65.599999999999994</v>
          </cell>
          <cell r="S98">
            <v>68</v>
          </cell>
          <cell r="T98">
            <v>71</v>
          </cell>
          <cell r="U98">
            <v>74</v>
          </cell>
          <cell r="V98">
            <v>77</v>
          </cell>
          <cell r="W98">
            <v>80</v>
          </cell>
          <cell r="X98">
            <v>83</v>
          </cell>
          <cell r="Y98">
            <v>86.4</v>
          </cell>
          <cell r="Z98">
            <v>89.800000000000011</v>
          </cell>
          <cell r="AA98">
            <v>93.200000000000017</v>
          </cell>
          <cell r="AB98">
            <v>96.600000000000023</v>
          </cell>
          <cell r="AC98">
            <v>100</v>
          </cell>
          <cell r="AD98">
            <v>104</v>
          </cell>
          <cell r="AE98">
            <v>108</v>
          </cell>
          <cell r="AF98">
            <v>112</v>
          </cell>
          <cell r="AG98">
            <v>116</v>
          </cell>
          <cell r="AH98">
            <v>120</v>
          </cell>
        </row>
        <row r="99">
          <cell r="C99">
            <v>5024</v>
          </cell>
          <cell r="D99">
            <v>40</v>
          </cell>
          <cell r="E99">
            <v>41.6</v>
          </cell>
          <cell r="F99">
            <v>43.2</v>
          </cell>
          <cell r="G99">
            <v>44.800000000000004</v>
          </cell>
          <cell r="H99">
            <v>46.400000000000006</v>
          </cell>
          <cell r="I99">
            <v>48</v>
          </cell>
          <cell r="J99">
            <v>49.8</v>
          </cell>
          <cell r="K99">
            <v>51.599999999999994</v>
          </cell>
          <cell r="L99">
            <v>53.399999999999991</v>
          </cell>
          <cell r="M99">
            <v>55.199999999999989</v>
          </cell>
          <cell r="N99">
            <v>57</v>
          </cell>
          <cell r="O99">
            <v>59.6</v>
          </cell>
          <cell r="P99">
            <v>62.2</v>
          </cell>
          <cell r="Q99">
            <v>64.8</v>
          </cell>
          <cell r="R99">
            <v>67.399999999999991</v>
          </cell>
          <cell r="S99">
            <v>70</v>
          </cell>
          <cell r="T99">
            <v>72.8</v>
          </cell>
          <cell r="U99">
            <v>75.599999999999994</v>
          </cell>
          <cell r="V99">
            <v>78.399999999999991</v>
          </cell>
          <cell r="W99">
            <v>81.199999999999989</v>
          </cell>
          <cell r="X99">
            <v>84</v>
          </cell>
          <cell r="Y99">
            <v>87.6</v>
          </cell>
          <cell r="Z99">
            <v>91.199999999999989</v>
          </cell>
          <cell r="AA99">
            <v>94.799999999999983</v>
          </cell>
          <cell r="AB99">
            <v>98.399999999999977</v>
          </cell>
          <cell r="AC99">
            <v>102</v>
          </cell>
          <cell r="AD99">
            <v>106.2</v>
          </cell>
          <cell r="AE99">
            <v>110.4</v>
          </cell>
          <cell r="AF99">
            <v>114.60000000000001</v>
          </cell>
          <cell r="AG99">
            <v>118.80000000000001</v>
          </cell>
          <cell r="AH99">
            <v>123</v>
          </cell>
        </row>
        <row r="100">
          <cell r="C100">
            <v>5026</v>
          </cell>
          <cell r="D100">
            <v>41</v>
          </cell>
          <cell r="E100">
            <v>42.6</v>
          </cell>
          <cell r="F100">
            <v>44.2</v>
          </cell>
          <cell r="G100">
            <v>45.800000000000004</v>
          </cell>
          <cell r="H100">
            <v>47.400000000000006</v>
          </cell>
          <cell r="I100">
            <v>49</v>
          </cell>
          <cell r="J100">
            <v>50.8</v>
          </cell>
          <cell r="K100">
            <v>52.599999999999994</v>
          </cell>
          <cell r="L100">
            <v>54.399999999999991</v>
          </cell>
          <cell r="M100">
            <v>56.199999999999989</v>
          </cell>
          <cell r="N100">
            <v>58</v>
          </cell>
          <cell r="O100">
            <v>60.6</v>
          </cell>
          <cell r="P100">
            <v>63.2</v>
          </cell>
          <cell r="Q100">
            <v>65.8</v>
          </cell>
          <cell r="R100">
            <v>68.399999999999991</v>
          </cell>
          <cell r="S100">
            <v>71</v>
          </cell>
          <cell r="T100">
            <v>74</v>
          </cell>
          <cell r="U100">
            <v>77</v>
          </cell>
          <cell r="V100">
            <v>80</v>
          </cell>
          <cell r="W100">
            <v>83</v>
          </cell>
          <cell r="X100">
            <v>86</v>
          </cell>
          <cell r="Y100">
            <v>89.6</v>
          </cell>
          <cell r="Z100">
            <v>93.199999999999989</v>
          </cell>
          <cell r="AA100">
            <v>96.799999999999983</v>
          </cell>
          <cell r="AB100">
            <v>100.39999999999998</v>
          </cell>
          <cell r="AC100">
            <v>104</v>
          </cell>
          <cell r="AD100">
            <v>108.2</v>
          </cell>
          <cell r="AE100">
            <v>112.4</v>
          </cell>
          <cell r="AF100">
            <v>116.60000000000001</v>
          </cell>
          <cell r="AG100">
            <v>120.80000000000001</v>
          </cell>
          <cell r="AH100">
            <v>125</v>
          </cell>
        </row>
        <row r="101">
          <cell r="C101">
            <v>5028</v>
          </cell>
          <cell r="D101">
            <v>41</v>
          </cell>
          <cell r="E101">
            <v>42.6</v>
          </cell>
          <cell r="F101">
            <v>44.2</v>
          </cell>
          <cell r="G101">
            <v>45.800000000000004</v>
          </cell>
          <cell r="H101">
            <v>47.400000000000006</v>
          </cell>
          <cell r="I101">
            <v>49</v>
          </cell>
          <cell r="J101">
            <v>51</v>
          </cell>
          <cell r="K101">
            <v>53</v>
          </cell>
          <cell r="L101">
            <v>55</v>
          </cell>
          <cell r="M101">
            <v>57</v>
          </cell>
          <cell r="N101">
            <v>59</v>
          </cell>
          <cell r="O101">
            <v>61.6</v>
          </cell>
          <cell r="P101">
            <v>64.2</v>
          </cell>
          <cell r="Q101">
            <v>66.8</v>
          </cell>
          <cell r="R101">
            <v>69.399999999999991</v>
          </cell>
          <cell r="S101">
            <v>72</v>
          </cell>
          <cell r="T101">
            <v>75.2</v>
          </cell>
          <cell r="U101">
            <v>78.400000000000006</v>
          </cell>
          <cell r="V101">
            <v>81.600000000000009</v>
          </cell>
          <cell r="W101">
            <v>84.800000000000011</v>
          </cell>
          <cell r="X101">
            <v>88</v>
          </cell>
          <cell r="Y101">
            <v>91.6</v>
          </cell>
          <cell r="Z101">
            <v>95.199999999999989</v>
          </cell>
          <cell r="AA101">
            <v>98.799999999999983</v>
          </cell>
          <cell r="AB101">
            <v>102.39999999999998</v>
          </cell>
          <cell r="AC101">
            <v>106</v>
          </cell>
          <cell r="AD101">
            <v>110.2</v>
          </cell>
          <cell r="AE101">
            <v>114.4</v>
          </cell>
          <cell r="AF101">
            <v>118.60000000000001</v>
          </cell>
          <cell r="AG101">
            <v>122.80000000000001</v>
          </cell>
          <cell r="AH101">
            <v>127</v>
          </cell>
        </row>
        <row r="102">
          <cell r="C102">
            <v>5030</v>
          </cell>
          <cell r="D102">
            <v>42</v>
          </cell>
          <cell r="E102">
            <v>43.6</v>
          </cell>
          <cell r="F102">
            <v>45.2</v>
          </cell>
          <cell r="G102">
            <v>46.800000000000004</v>
          </cell>
          <cell r="H102">
            <v>48.400000000000006</v>
          </cell>
          <cell r="I102">
            <v>50</v>
          </cell>
          <cell r="J102">
            <v>52.2</v>
          </cell>
          <cell r="K102">
            <v>54.400000000000006</v>
          </cell>
          <cell r="L102">
            <v>56.600000000000009</v>
          </cell>
          <cell r="M102">
            <v>58.800000000000011</v>
          </cell>
          <cell r="N102">
            <v>61</v>
          </cell>
          <cell r="O102">
            <v>63.6</v>
          </cell>
          <cell r="P102">
            <v>66.2</v>
          </cell>
          <cell r="Q102">
            <v>68.8</v>
          </cell>
          <cell r="R102">
            <v>71.399999999999991</v>
          </cell>
          <cell r="S102">
            <v>74</v>
          </cell>
          <cell r="T102">
            <v>77</v>
          </cell>
          <cell r="U102">
            <v>80</v>
          </cell>
          <cell r="V102">
            <v>83</v>
          </cell>
          <cell r="W102">
            <v>86</v>
          </cell>
          <cell r="X102">
            <v>89</v>
          </cell>
          <cell r="Y102">
            <v>92.8</v>
          </cell>
          <cell r="Z102">
            <v>96.6</v>
          </cell>
          <cell r="AA102">
            <v>100.39999999999999</v>
          </cell>
          <cell r="AB102">
            <v>104.19999999999999</v>
          </cell>
          <cell r="AC102">
            <v>108</v>
          </cell>
          <cell r="AD102">
            <v>112.4</v>
          </cell>
          <cell r="AE102">
            <v>116.80000000000001</v>
          </cell>
          <cell r="AF102">
            <v>121.20000000000002</v>
          </cell>
          <cell r="AG102">
            <v>125.60000000000002</v>
          </cell>
          <cell r="AH102">
            <v>130</v>
          </cell>
        </row>
        <row r="103">
          <cell r="C103">
            <v>6000</v>
          </cell>
          <cell r="D103">
            <v>30.4</v>
          </cell>
          <cell r="E103">
            <v>31.72</v>
          </cell>
          <cell r="F103">
            <v>33.04</v>
          </cell>
          <cell r="G103">
            <v>34.36</v>
          </cell>
          <cell r="H103">
            <v>35.68</v>
          </cell>
          <cell r="I103">
            <v>37</v>
          </cell>
          <cell r="J103">
            <v>38.36</v>
          </cell>
          <cell r="K103">
            <v>39.72</v>
          </cell>
          <cell r="L103">
            <v>41.08</v>
          </cell>
          <cell r="M103">
            <v>42.44</v>
          </cell>
          <cell r="N103">
            <v>43.8</v>
          </cell>
          <cell r="O103">
            <v>45.52</v>
          </cell>
          <cell r="P103">
            <v>47.24</v>
          </cell>
          <cell r="Q103">
            <v>48.96</v>
          </cell>
          <cell r="R103">
            <v>50.68</v>
          </cell>
          <cell r="S103">
            <v>52.4</v>
          </cell>
          <cell r="T103">
            <v>54.48</v>
          </cell>
          <cell r="U103">
            <v>56.56</v>
          </cell>
          <cell r="V103">
            <v>58.64</v>
          </cell>
          <cell r="W103">
            <v>60.72</v>
          </cell>
          <cell r="X103">
            <v>62.8</v>
          </cell>
          <cell r="Y103">
            <v>65.239999999999995</v>
          </cell>
          <cell r="Z103">
            <v>67.680000000000007</v>
          </cell>
          <cell r="AA103">
            <v>70.12</v>
          </cell>
          <cell r="AB103">
            <v>72.56</v>
          </cell>
          <cell r="AC103">
            <v>75</v>
          </cell>
          <cell r="AD103">
            <v>77.680000000000007</v>
          </cell>
          <cell r="AE103">
            <v>80.36</v>
          </cell>
          <cell r="AF103">
            <v>83.04</v>
          </cell>
          <cell r="AG103">
            <v>85.72</v>
          </cell>
          <cell r="AH103">
            <v>88.4</v>
          </cell>
        </row>
        <row r="104">
          <cell r="C104">
            <v>6002</v>
          </cell>
          <cell r="D104">
            <v>30.4</v>
          </cell>
          <cell r="E104">
            <v>31.72</v>
          </cell>
          <cell r="F104">
            <v>33.04</v>
          </cell>
          <cell r="G104">
            <v>34.36</v>
          </cell>
          <cell r="H104">
            <v>35.68</v>
          </cell>
          <cell r="I104">
            <v>37</v>
          </cell>
          <cell r="J104">
            <v>38.36</v>
          </cell>
          <cell r="K104">
            <v>39.72</v>
          </cell>
          <cell r="L104">
            <v>41.08</v>
          </cell>
          <cell r="M104">
            <v>42.44</v>
          </cell>
          <cell r="N104">
            <v>43.8</v>
          </cell>
          <cell r="O104">
            <v>45.52</v>
          </cell>
          <cell r="P104">
            <v>47.24</v>
          </cell>
          <cell r="Q104">
            <v>48.96</v>
          </cell>
          <cell r="R104">
            <v>50.68</v>
          </cell>
          <cell r="S104">
            <v>52.4</v>
          </cell>
          <cell r="T104">
            <v>54.48</v>
          </cell>
          <cell r="U104">
            <v>56.56</v>
          </cell>
          <cell r="V104">
            <v>58.64</v>
          </cell>
          <cell r="W104">
            <v>60.72</v>
          </cell>
          <cell r="X104">
            <v>62.8</v>
          </cell>
          <cell r="Y104">
            <v>65.239999999999995</v>
          </cell>
          <cell r="Z104">
            <v>67.680000000000007</v>
          </cell>
          <cell r="AA104">
            <v>70.12</v>
          </cell>
          <cell r="AB104">
            <v>72.56</v>
          </cell>
          <cell r="AC104">
            <v>75</v>
          </cell>
          <cell r="AD104">
            <v>77.680000000000007</v>
          </cell>
          <cell r="AE104">
            <v>80.36</v>
          </cell>
          <cell r="AF104">
            <v>83.04</v>
          </cell>
          <cell r="AG104">
            <v>85.72</v>
          </cell>
          <cell r="AH104">
            <v>88.4</v>
          </cell>
        </row>
        <row r="105">
          <cell r="C105">
            <v>6004</v>
          </cell>
          <cell r="D105">
            <v>30.4</v>
          </cell>
          <cell r="E105">
            <v>31.72</v>
          </cell>
          <cell r="F105">
            <v>33.04</v>
          </cell>
          <cell r="G105">
            <v>34.36</v>
          </cell>
          <cell r="H105">
            <v>35.679999999999993</v>
          </cell>
          <cell r="I105">
            <v>37</v>
          </cell>
          <cell r="J105">
            <v>38.36</v>
          </cell>
          <cell r="K105">
            <v>39.72</v>
          </cell>
          <cell r="L105">
            <v>41.08</v>
          </cell>
          <cell r="M105">
            <v>42.44</v>
          </cell>
          <cell r="N105">
            <v>43.8</v>
          </cell>
          <cell r="O105">
            <v>45.519999999999996</v>
          </cell>
          <cell r="P105">
            <v>47.239999999999995</v>
          </cell>
          <cell r="Q105">
            <v>48.959999999999994</v>
          </cell>
          <cell r="R105">
            <v>50.679999999999993</v>
          </cell>
          <cell r="S105">
            <v>52.4</v>
          </cell>
          <cell r="T105">
            <v>54.480000000000004</v>
          </cell>
          <cell r="U105">
            <v>56.56</v>
          </cell>
          <cell r="V105">
            <v>58.640000000000008</v>
          </cell>
          <cell r="W105">
            <v>60.720000000000013</v>
          </cell>
          <cell r="X105">
            <v>62.8</v>
          </cell>
          <cell r="Y105">
            <v>65.239999999999995</v>
          </cell>
          <cell r="Z105">
            <v>67.679999999999993</v>
          </cell>
          <cell r="AA105">
            <v>70.11999999999999</v>
          </cell>
          <cell r="AB105">
            <v>72.559999999999974</v>
          </cell>
          <cell r="AC105">
            <v>75</v>
          </cell>
          <cell r="AD105">
            <v>77.679999999999993</v>
          </cell>
          <cell r="AE105">
            <v>80.36</v>
          </cell>
          <cell r="AF105">
            <v>83.039999999999992</v>
          </cell>
          <cell r="AG105">
            <v>85.72</v>
          </cell>
          <cell r="AH105">
            <v>88.4</v>
          </cell>
        </row>
        <row r="106">
          <cell r="C106">
            <v>6006</v>
          </cell>
          <cell r="D106">
            <v>31.4</v>
          </cell>
          <cell r="E106">
            <v>32.72</v>
          </cell>
          <cell r="F106">
            <v>34.04</v>
          </cell>
          <cell r="G106">
            <v>35.36</v>
          </cell>
          <cell r="H106">
            <v>36.679999999999993</v>
          </cell>
          <cell r="I106">
            <v>38</v>
          </cell>
          <cell r="J106">
            <v>39.520000000000003</v>
          </cell>
          <cell r="K106">
            <v>41.04</v>
          </cell>
          <cell r="L106">
            <v>42.56</v>
          </cell>
          <cell r="M106">
            <v>44.080000000000005</v>
          </cell>
          <cell r="N106">
            <v>45.6</v>
          </cell>
          <cell r="O106">
            <v>47.32</v>
          </cell>
          <cell r="P106">
            <v>49.039999999999992</v>
          </cell>
          <cell r="Q106">
            <v>50.759999999999991</v>
          </cell>
          <cell r="R106">
            <v>52.47999999999999</v>
          </cell>
          <cell r="S106">
            <v>54.2</v>
          </cell>
          <cell r="T106">
            <v>56.28</v>
          </cell>
          <cell r="U106">
            <v>58.360000000000007</v>
          </cell>
          <cell r="V106">
            <v>60.440000000000005</v>
          </cell>
          <cell r="W106">
            <v>62.52000000000001</v>
          </cell>
          <cell r="X106">
            <v>64.599999999999994</v>
          </cell>
          <cell r="Y106">
            <v>67.08</v>
          </cell>
          <cell r="Z106">
            <v>69.559999999999988</v>
          </cell>
          <cell r="AA106">
            <v>72.039999999999992</v>
          </cell>
          <cell r="AB106">
            <v>74.519999999999982</v>
          </cell>
          <cell r="AC106">
            <v>77</v>
          </cell>
          <cell r="AD106">
            <v>80.040000000000006</v>
          </cell>
          <cell r="AE106">
            <v>83.08</v>
          </cell>
          <cell r="AF106">
            <v>86.12</v>
          </cell>
          <cell r="AG106">
            <v>89.160000000000011</v>
          </cell>
          <cell r="AH106">
            <v>92.2</v>
          </cell>
        </row>
        <row r="107">
          <cell r="C107">
            <v>6008</v>
          </cell>
          <cell r="D107">
            <v>32.4</v>
          </cell>
          <cell r="E107">
            <v>33.72</v>
          </cell>
          <cell r="F107">
            <v>35.04</v>
          </cell>
          <cell r="G107">
            <v>36.36</v>
          </cell>
          <cell r="H107">
            <v>37.679999999999993</v>
          </cell>
          <cell r="I107">
            <v>39</v>
          </cell>
          <cell r="J107">
            <v>40.520000000000003</v>
          </cell>
          <cell r="K107">
            <v>42.040000000000006</v>
          </cell>
          <cell r="L107">
            <v>43.56</v>
          </cell>
          <cell r="M107">
            <v>45.080000000000005</v>
          </cell>
          <cell r="N107">
            <v>46.6</v>
          </cell>
          <cell r="O107">
            <v>48.32</v>
          </cell>
          <cell r="P107">
            <v>50.039999999999992</v>
          </cell>
          <cell r="Q107">
            <v>51.759999999999991</v>
          </cell>
          <cell r="R107">
            <v>53.47999999999999</v>
          </cell>
          <cell r="S107">
            <v>55.2</v>
          </cell>
          <cell r="T107">
            <v>57.48</v>
          </cell>
          <cell r="U107">
            <v>59.76</v>
          </cell>
          <cell r="V107">
            <v>62.04</v>
          </cell>
          <cell r="W107">
            <v>64.320000000000007</v>
          </cell>
          <cell r="X107">
            <v>66.599999999999994</v>
          </cell>
          <cell r="Y107">
            <v>69.239999999999995</v>
          </cell>
          <cell r="Z107">
            <v>71.88</v>
          </cell>
          <cell r="AA107">
            <v>74.52</v>
          </cell>
          <cell r="AB107">
            <v>77.16</v>
          </cell>
          <cell r="AC107">
            <v>79.8</v>
          </cell>
          <cell r="AD107">
            <v>82.84</v>
          </cell>
          <cell r="AE107">
            <v>85.88000000000001</v>
          </cell>
          <cell r="AF107">
            <v>88.920000000000016</v>
          </cell>
          <cell r="AG107">
            <v>91.960000000000008</v>
          </cell>
          <cell r="AH107">
            <v>95</v>
          </cell>
        </row>
        <row r="108">
          <cell r="C108">
            <v>6010</v>
          </cell>
          <cell r="D108">
            <v>33.200000000000003</v>
          </cell>
          <cell r="E108">
            <v>34.519999999999996</v>
          </cell>
          <cell r="F108">
            <v>35.839999999999996</v>
          </cell>
          <cell r="G108">
            <v>37.159999999999997</v>
          </cell>
          <cell r="H108">
            <v>38.479999999999997</v>
          </cell>
          <cell r="I108">
            <v>39.799999999999997</v>
          </cell>
          <cell r="J108">
            <v>41.32</v>
          </cell>
          <cell r="K108">
            <v>42.84</v>
          </cell>
          <cell r="L108">
            <v>44.360000000000007</v>
          </cell>
          <cell r="M108">
            <v>45.88000000000001</v>
          </cell>
          <cell r="N108">
            <v>47.4</v>
          </cell>
          <cell r="O108">
            <v>49.32</v>
          </cell>
          <cell r="P108">
            <v>51.24</v>
          </cell>
          <cell r="Q108">
            <v>53.160000000000004</v>
          </cell>
          <cell r="R108">
            <v>55.08</v>
          </cell>
          <cell r="S108">
            <v>57</v>
          </cell>
          <cell r="T108">
            <v>59.28</v>
          </cell>
          <cell r="U108">
            <v>61.559999999999995</v>
          </cell>
          <cell r="V108">
            <v>63.84</v>
          </cell>
          <cell r="W108">
            <v>66.12</v>
          </cell>
          <cell r="X108">
            <v>68.400000000000006</v>
          </cell>
          <cell r="Y108">
            <v>71.239999999999995</v>
          </cell>
          <cell r="Z108">
            <v>74.08</v>
          </cell>
          <cell r="AA108">
            <v>76.92</v>
          </cell>
          <cell r="AB108">
            <v>79.760000000000005</v>
          </cell>
          <cell r="AC108">
            <v>82.6</v>
          </cell>
          <cell r="AD108">
            <v>85.84</v>
          </cell>
          <cell r="AE108">
            <v>89.080000000000013</v>
          </cell>
          <cell r="AF108">
            <v>92.320000000000007</v>
          </cell>
          <cell r="AG108">
            <v>95.560000000000016</v>
          </cell>
          <cell r="AH108">
            <v>98.8</v>
          </cell>
        </row>
        <row r="109">
          <cell r="C109">
            <v>6012</v>
          </cell>
          <cell r="D109">
            <v>34.200000000000003</v>
          </cell>
          <cell r="E109">
            <v>35.36</v>
          </cell>
          <cell r="F109">
            <v>36.520000000000003</v>
          </cell>
          <cell r="G109">
            <v>37.680000000000007</v>
          </cell>
          <cell r="H109">
            <v>38.840000000000011</v>
          </cell>
          <cell r="I109">
            <v>40</v>
          </cell>
          <cell r="J109">
            <v>41.68</v>
          </cell>
          <cell r="K109">
            <v>43.36</v>
          </cell>
          <cell r="L109">
            <v>45.039999999999992</v>
          </cell>
          <cell r="M109">
            <v>46.719999999999992</v>
          </cell>
          <cell r="N109">
            <v>48.4</v>
          </cell>
          <cell r="O109">
            <v>50.32</v>
          </cell>
          <cell r="P109">
            <v>52.24</v>
          </cell>
          <cell r="Q109">
            <v>54.160000000000004</v>
          </cell>
          <cell r="R109">
            <v>56.08</v>
          </cell>
          <cell r="S109">
            <v>58</v>
          </cell>
          <cell r="T109">
            <v>60.44</v>
          </cell>
          <cell r="U109">
            <v>62.88</v>
          </cell>
          <cell r="V109">
            <v>65.319999999999993</v>
          </cell>
          <cell r="W109">
            <v>67.759999999999991</v>
          </cell>
          <cell r="X109">
            <v>70.2</v>
          </cell>
          <cell r="Y109">
            <v>73.08</v>
          </cell>
          <cell r="Z109">
            <v>75.959999999999994</v>
          </cell>
          <cell r="AA109">
            <v>78.84</v>
          </cell>
          <cell r="AB109">
            <v>81.72</v>
          </cell>
          <cell r="AC109">
            <v>84.6</v>
          </cell>
          <cell r="AD109">
            <v>88</v>
          </cell>
          <cell r="AE109">
            <v>91.399999999999991</v>
          </cell>
          <cell r="AF109">
            <v>94.799999999999983</v>
          </cell>
          <cell r="AG109">
            <v>98.199999999999974</v>
          </cell>
          <cell r="AH109">
            <v>101.6</v>
          </cell>
        </row>
        <row r="110">
          <cell r="C110">
            <v>6014</v>
          </cell>
          <cell r="D110">
            <v>34.200000000000003</v>
          </cell>
          <cell r="E110">
            <v>35.56</v>
          </cell>
          <cell r="F110">
            <v>36.919999999999995</v>
          </cell>
          <cell r="G110">
            <v>38.279999999999994</v>
          </cell>
          <cell r="H110">
            <v>39.639999999999993</v>
          </cell>
          <cell r="I110">
            <v>41</v>
          </cell>
          <cell r="J110">
            <v>42.68</v>
          </cell>
          <cell r="K110">
            <v>44.36</v>
          </cell>
          <cell r="L110">
            <v>46.039999999999992</v>
          </cell>
          <cell r="M110">
            <v>47.719999999999992</v>
          </cell>
          <cell r="N110">
            <v>49.4</v>
          </cell>
          <cell r="O110">
            <v>51.32</v>
          </cell>
          <cell r="P110">
            <v>53.24</v>
          </cell>
          <cell r="Q110">
            <v>55.160000000000004</v>
          </cell>
          <cell r="R110">
            <v>57.08</v>
          </cell>
          <cell r="S110">
            <v>59</v>
          </cell>
          <cell r="T110">
            <v>61.64</v>
          </cell>
          <cell r="U110">
            <v>64.28</v>
          </cell>
          <cell r="V110">
            <v>66.919999999999987</v>
          </cell>
          <cell r="W110">
            <v>69.559999999999988</v>
          </cell>
          <cell r="X110">
            <v>72.2</v>
          </cell>
          <cell r="Y110">
            <v>75.08</v>
          </cell>
          <cell r="Z110">
            <v>77.959999999999994</v>
          </cell>
          <cell r="AA110">
            <v>80.84</v>
          </cell>
          <cell r="AB110">
            <v>83.72</v>
          </cell>
          <cell r="AC110">
            <v>86.6</v>
          </cell>
          <cell r="AD110">
            <v>90.16</v>
          </cell>
          <cell r="AE110">
            <v>93.72</v>
          </cell>
          <cell r="AF110">
            <v>97.279999999999987</v>
          </cell>
          <cell r="AG110">
            <v>100.83999999999999</v>
          </cell>
          <cell r="AH110">
            <v>104.4</v>
          </cell>
        </row>
        <row r="111">
          <cell r="C111">
            <v>6016</v>
          </cell>
          <cell r="D111">
            <v>35.200000000000003</v>
          </cell>
          <cell r="E111">
            <v>36.519999999999996</v>
          </cell>
          <cell r="F111">
            <v>37.839999999999996</v>
          </cell>
          <cell r="G111">
            <v>39.159999999999997</v>
          </cell>
          <cell r="H111">
            <v>40.479999999999997</v>
          </cell>
          <cell r="I111">
            <v>41.8</v>
          </cell>
          <cell r="J111">
            <v>43.519999999999996</v>
          </cell>
          <cell r="K111">
            <v>45.239999999999995</v>
          </cell>
          <cell r="L111">
            <v>46.959999999999994</v>
          </cell>
          <cell r="M111">
            <v>48.679999999999993</v>
          </cell>
          <cell r="N111">
            <v>50.4</v>
          </cell>
          <cell r="O111">
            <v>52.480000000000004</v>
          </cell>
          <cell r="P111">
            <v>54.56</v>
          </cell>
          <cell r="Q111">
            <v>56.640000000000008</v>
          </cell>
          <cell r="R111">
            <v>58.720000000000013</v>
          </cell>
          <cell r="S111">
            <v>60.8</v>
          </cell>
          <cell r="T111">
            <v>63.279999999999994</v>
          </cell>
          <cell r="U111">
            <v>65.759999999999991</v>
          </cell>
          <cell r="V111">
            <v>68.239999999999981</v>
          </cell>
          <cell r="W111">
            <v>70.719999999999985</v>
          </cell>
          <cell r="X111">
            <v>73.2</v>
          </cell>
          <cell r="Y111">
            <v>76.400000000000006</v>
          </cell>
          <cell r="Z111">
            <v>79.600000000000009</v>
          </cell>
          <cell r="AA111">
            <v>82.800000000000011</v>
          </cell>
          <cell r="AB111">
            <v>86.000000000000014</v>
          </cell>
          <cell r="AC111">
            <v>89.2</v>
          </cell>
          <cell r="AD111">
            <v>92.64</v>
          </cell>
          <cell r="AE111">
            <v>96.079999999999984</v>
          </cell>
          <cell r="AF111">
            <v>99.519999999999982</v>
          </cell>
          <cell r="AG111">
            <v>102.95999999999998</v>
          </cell>
          <cell r="AH111">
            <v>106.4</v>
          </cell>
        </row>
        <row r="112">
          <cell r="C112">
            <v>6018</v>
          </cell>
          <cell r="D112">
            <v>36.200000000000003</v>
          </cell>
          <cell r="E112">
            <v>37.519999999999996</v>
          </cell>
          <cell r="F112">
            <v>38.839999999999996</v>
          </cell>
          <cell r="G112">
            <v>40.159999999999997</v>
          </cell>
          <cell r="H112">
            <v>41.48</v>
          </cell>
          <cell r="I112">
            <v>42.8</v>
          </cell>
          <cell r="J112">
            <v>44.519999999999996</v>
          </cell>
          <cell r="K112">
            <v>46.239999999999995</v>
          </cell>
          <cell r="L112">
            <v>47.959999999999994</v>
          </cell>
          <cell r="M112">
            <v>49.679999999999993</v>
          </cell>
          <cell r="N112">
            <v>51.4</v>
          </cell>
          <cell r="O112">
            <v>53.480000000000004</v>
          </cell>
          <cell r="P112">
            <v>55.56</v>
          </cell>
          <cell r="Q112">
            <v>57.640000000000008</v>
          </cell>
          <cell r="R112">
            <v>59.720000000000013</v>
          </cell>
          <cell r="S112">
            <v>61.8</v>
          </cell>
          <cell r="T112">
            <v>64.48</v>
          </cell>
          <cell r="U112">
            <v>67.16</v>
          </cell>
          <cell r="V112">
            <v>69.839999999999989</v>
          </cell>
          <cell r="W112">
            <v>72.52</v>
          </cell>
          <cell r="X112">
            <v>75.2</v>
          </cell>
          <cell r="Y112">
            <v>78.400000000000006</v>
          </cell>
          <cell r="Z112">
            <v>81.600000000000009</v>
          </cell>
          <cell r="AA112">
            <v>84.800000000000011</v>
          </cell>
          <cell r="AB112">
            <v>88.000000000000014</v>
          </cell>
          <cell r="AC112">
            <v>91.2</v>
          </cell>
          <cell r="AD112">
            <v>94.8</v>
          </cell>
          <cell r="AE112">
            <v>98.399999999999991</v>
          </cell>
          <cell r="AF112">
            <v>101.99999999999999</v>
          </cell>
          <cell r="AG112">
            <v>105.6</v>
          </cell>
          <cell r="AH112">
            <v>109.2</v>
          </cell>
        </row>
        <row r="113">
          <cell r="C113">
            <v>6020</v>
          </cell>
          <cell r="D113">
            <v>37</v>
          </cell>
          <cell r="E113">
            <v>38.36</v>
          </cell>
          <cell r="F113">
            <v>39.72</v>
          </cell>
          <cell r="G113">
            <v>41.08</v>
          </cell>
          <cell r="H113">
            <v>42.44</v>
          </cell>
          <cell r="I113">
            <v>43.8</v>
          </cell>
          <cell r="J113">
            <v>45.48</v>
          </cell>
          <cell r="K113">
            <v>47.16</v>
          </cell>
          <cell r="L113">
            <v>48.839999999999996</v>
          </cell>
          <cell r="M113">
            <v>50.519999999999996</v>
          </cell>
          <cell r="N113">
            <v>52.2</v>
          </cell>
          <cell r="O113">
            <v>54.48</v>
          </cell>
          <cell r="P113">
            <v>56.76</v>
          </cell>
          <cell r="Q113">
            <v>59.039999999999992</v>
          </cell>
          <cell r="R113">
            <v>61.319999999999993</v>
          </cell>
          <cell r="S113">
            <v>63.6</v>
          </cell>
          <cell r="T113">
            <v>66.28</v>
          </cell>
          <cell r="U113">
            <v>68.959999999999994</v>
          </cell>
          <cell r="V113">
            <v>71.64</v>
          </cell>
          <cell r="W113">
            <v>74.319999999999993</v>
          </cell>
          <cell r="X113">
            <v>77</v>
          </cell>
          <cell r="Y113">
            <v>80.240000000000009</v>
          </cell>
          <cell r="Z113">
            <v>83.48</v>
          </cell>
          <cell r="AA113">
            <v>86.720000000000013</v>
          </cell>
          <cell r="AB113">
            <v>89.960000000000022</v>
          </cell>
          <cell r="AC113">
            <v>93.2</v>
          </cell>
          <cell r="AD113">
            <v>96.96</v>
          </cell>
          <cell r="AE113">
            <v>100.72</v>
          </cell>
          <cell r="AF113">
            <v>104.48</v>
          </cell>
          <cell r="AG113">
            <v>108.24</v>
          </cell>
          <cell r="AH113">
            <v>112</v>
          </cell>
        </row>
        <row r="114">
          <cell r="C114">
            <v>6022</v>
          </cell>
          <cell r="D114">
            <v>37.200000000000003</v>
          </cell>
          <cell r="E114">
            <v>38.68</v>
          </cell>
          <cell r="F114">
            <v>40.160000000000004</v>
          </cell>
          <cell r="G114">
            <v>41.64</v>
          </cell>
          <cell r="H114">
            <v>43.120000000000005</v>
          </cell>
          <cell r="I114">
            <v>44.6</v>
          </cell>
          <cell r="J114">
            <v>46.32</v>
          </cell>
          <cell r="K114">
            <v>48.039999999999992</v>
          </cell>
          <cell r="L114">
            <v>49.759999999999991</v>
          </cell>
          <cell r="M114">
            <v>51.47999999999999</v>
          </cell>
          <cell r="N114">
            <v>53.2</v>
          </cell>
          <cell r="O114">
            <v>55.48</v>
          </cell>
          <cell r="P114">
            <v>57.76</v>
          </cell>
          <cell r="Q114">
            <v>60.039999999999992</v>
          </cell>
          <cell r="R114">
            <v>62.319999999999993</v>
          </cell>
          <cell r="S114">
            <v>64.599999999999994</v>
          </cell>
          <cell r="T114">
            <v>67.44</v>
          </cell>
          <cell r="U114">
            <v>70.28</v>
          </cell>
          <cell r="V114">
            <v>73.12</v>
          </cell>
          <cell r="W114">
            <v>75.960000000000008</v>
          </cell>
          <cell r="X114">
            <v>78.8</v>
          </cell>
          <cell r="Y114">
            <v>82.04</v>
          </cell>
          <cell r="Z114">
            <v>85.28</v>
          </cell>
          <cell r="AA114">
            <v>88.52000000000001</v>
          </cell>
          <cell r="AB114">
            <v>91.760000000000019</v>
          </cell>
          <cell r="AC114">
            <v>95</v>
          </cell>
          <cell r="AD114">
            <v>98.8</v>
          </cell>
          <cell r="AE114">
            <v>102.6</v>
          </cell>
          <cell r="AF114">
            <v>106.4</v>
          </cell>
          <cell r="AG114">
            <v>110.2</v>
          </cell>
          <cell r="AH114">
            <v>114</v>
          </cell>
        </row>
        <row r="115">
          <cell r="C115">
            <v>6024</v>
          </cell>
          <cell r="D115">
            <v>38</v>
          </cell>
          <cell r="E115">
            <v>39.520000000000003</v>
          </cell>
          <cell r="F115">
            <v>41.04</v>
          </cell>
          <cell r="G115">
            <v>42.56</v>
          </cell>
          <cell r="H115">
            <v>44.080000000000005</v>
          </cell>
          <cell r="I115">
            <v>45.6</v>
          </cell>
          <cell r="J115">
            <v>47.32</v>
          </cell>
          <cell r="K115">
            <v>49.039999999999992</v>
          </cell>
          <cell r="L115">
            <v>50.759999999999991</v>
          </cell>
          <cell r="M115">
            <v>52.47999999999999</v>
          </cell>
          <cell r="N115">
            <v>54.2</v>
          </cell>
          <cell r="O115">
            <v>56.64</v>
          </cell>
          <cell r="P115">
            <v>59.08</v>
          </cell>
          <cell r="Q115">
            <v>61.519999999999996</v>
          </cell>
          <cell r="R115">
            <v>63.959999999999994</v>
          </cell>
          <cell r="S115">
            <v>66.400000000000006</v>
          </cell>
          <cell r="T115">
            <v>69.08</v>
          </cell>
          <cell r="U115">
            <v>71.759999999999991</v>
          </cell>
          <cell r="V115">
            <v>74.44</v>
          </cell>
          <cell r="W115">
            <v>77.11999999999999</v>
          </cell>
          <cell r="X115">
            <v>79.8</v>
          </cell>
          <cell r="Y115">
            <v>83.24</v>
          </cell>
          <cell r="Z115">
            <v>86.679999999999993</v>
          </cell>
          <cell r="AA115">
            <v>90.11999999999999</v>
          </cell>
          <cell r="AB115">
            <v>93.559999999999974</v>
          </cell>
          <cell r="AC115">
            <v>97</v>
          </cell>
          <cell r="AD115">
            <v>100.96000000000001</v>
          </cell>
          <cell r="AE115">
            <v>104.92</v>
          </cell>
          <cell r="AF115">
            <v>108.88000000000001</v>
          </cell>
          <cell r="AG115">
            <v>112.84</v>
          </cell>
          <cell r="AH115">
            <v>116.8</v>
          </cell>
        </row>
        <row r="116">
          <cell r="C116">
            <v>6026</v>
          </cell>
          <cell r="D116">
            <v>39</v>
          </cell>
          <cell r="E116">
            <v>40.520000000000003</v>
          </cell>
          <cell r="F116">
            <v>42.040000000000006</v>
          </cell>
          <cell r="G116">
            <v>43.56</v>
          </cell>
          <cell r="H116">
            <v>45.080000000000005</v>
          </cell>
          <cell r="I116">
            <v>46.6</v>
          </cell>
          <cell r="J116">
            <v>48.32</v>
          </cell>
          <cell r="K116">
            <v>50.039999999999992</v>
          </cell>
          <cell r="L116">
            <v>51.759999999999991</v>
          </cell>
          <cell r="M116">
            <v>53.47999999999999</v>
          </cell>
          <cell r="N116">
            <v>55.2</v>
          </cell>
          <cell r="O116">
            <v>57.64</v>
          </cell>
          <cell r="P116">
            <v>60.08</v>
          </cell>
          <cell r="Q116">
            <v>62.519999999999996</v>
          </cell>
          <cell r="R116">
            <v>64.959999999999994</v>
          </cell>
          <cell r="S116">
            <v>67.400000000000006</v>
          </cell>
          <cell r="T116">
            <v>70.28</v>
          </cell>
          <cell r="U116">
            <v>73.16</v>
          </cell>
          <cell r="V116">
            <v>76.039999999999992</v>
          </cell>
          <cell r="W116">
            <v>78.92</v>
          </cell>
          <cell r="X116">
            <v>81.8</v>
          </cell>
          <cell r="Y116">
            <v>85.199999999999989</v>
          </cell>
          <cell r="Z116">
            <v>88.6</v>
          </cell>
          <cell r="AA116">
            <v>91.999999999999986</v>
          </cell>
          <cell r="AB116">
            <v>95.399999999999977</v>
          </cell>
          <cell r="AC116">
            <v>98.8</v>
          </cell>
          <cell r="AD116">
            <v>102.8</v>
          </cell>
          <cell r="AE116">
            <v>106.80000000000001</v>
          </cell>
          <cell r="AF116">
            <v>110.80000000000001</v>
          </cell>
          <cell r="AG116">
            <v>114.80000000000001</v>
          </cell>
          <cell r="AH116">
            <v>118.8</v>
          </cell>
        </row>
        <row r="117">
          <cell r="C117">
            <v>6028</v>
          </cell>
          <cell r="D117">
            <v>39</v>
          </cell>
          <cell r="E117">
            <v>40.520000000000003</v>
          </cell>
          <cell r="F117">
            <v>42.040000000000006</v>
          </cell>
          <cell r="G117">
            <v>43.56</v>
          </cell>
          <cell r="H117">
            <v>45.080000000000005</v>
          </cell>
          <cell r="I117">
            <v>46.6</v>
          </cell>
          <cell r="J117">
            <v>48.52</v>
          </cell>
          <cell r="K117">
            <v>50.44</v>
          </cell>
          <cell r="L117">
            <v>52.36</v>
          </cell>
          <cell r="M117">
            <v>54.28</v>
          </cell>
          <cell r="N117">
            <v>56.2</v>
          </cell>
          <cell r="O117">
            <v>58.64</v>
          </cell>
          <cell r="P117">
            <v>61.08</v>
          </cell>
          <cell r="Q117">
            <v>63.519999999999996</v>
          </cell>
          <cell r="R117">
            <v>65.959999999999994</v>
          </cell>
          <cell r="S117">
            <v>68.400000000000006</v>
          </cell>
          <cell r="T117">
            <v>71.44</v>
          </cell>
          <cell r="U117">
            <v>74.48</v>
          </cell>
          <cell r="V117">
            <v>77.52000000000001</v>
          </cell>
          <cell r="W117">
            <v>80.56</v>
          </cell>
          <cell r="X117">
            <v>83.6</v>
          </cell>
          <cell r="Y117">
            <v>87.039999999999992</v>
          </cell>
          <cell r="Z117">
            <v>90.47999999999999</v>
          </cell>
          <cell r="AA117">
            <v>93.919999999999987</v>
          </cell>
          <cell r="AB117">
            <v>97.359999999999985</v>
          </cell>
          <cell r="AC117">
            <v>100.8</v>
          </cell>
          <cell r="AD117">
            <v>104.8</v>
          </cell>
          <cell r="AE117">
            <v>108.80000000000001</v>
          </cell>
          <cell r="AF117">
            <v>112.80000000000001</v>
          </cell>
          <cell r="AG117">
            <v>116.80000000000001</v>
          </cell>
          <cell r="AH117">
            <v>120.8</v>
          </cell>
        </row>
        <row r="118">
          <cell r="C118">
            <v>6030</v>
          </cell>
          <cell r="D118">
            <v>40</v>
          </cell>
          <cell r="E118">
            <v>41.52</v>
          </cell>
          <cell r="F118">
            <v>43.040000000000006</v>
          </cell>
          <cell r="G118">
            <v>44.56</v>
          </cell>
          <cell r="H118">
            <v>46.080000000000005</v>
          </cell>
          <cell r="I118">
            <v>47.6</v>
          </cell>
          <cell r="J118">
            <v>49.68</v>
          </cell>
          <cell r="K118">
            <v>51.760000000000005</v>
          </cell>
          <cell r="L118">
            <v>53.840000000000011</v>
          </cell>
          <cell r="M118">
            <v>55.920000000000009</v>
          </cell>
          <cell r="N118">
            <v>58</v>
          </cell>
          <cell r="O118">
            <v>60.44</v>
          </cell>
          <cell r="P118">
            <v>62.88</v>
          </cell>
          <cell r="Q118">
            <v>65.319999999999993</v>
          </cell>
          <cell r="R118">
            <v>67.759999999999991</v>
          </cell>
          <cell r="S118">
            <v>70.2</v>
          </cell>
          <cell r="T118">
            <v>73.08</v>
          </cell>
          <cell r="U118">
            <v>75.959999999999994</v>
          </cell>
          <cell r="V118">
            <v>78.84</v>
          </cell>
          <cell r="W118">
            <v>81.72</v>
          </cell>
          <cell r="X118">
            <v>84.6</v>
          </cell>
          <cell r="Y118">
            <v>88.2</v>
          </cell>
          <cell r="Z118">
            <v>91.8</v>
          </cell>
          <cell r="AA118">
            <v>95.399999999999991</v>
          </cell>
          <cell r="AB118">
            <v>98.999999999999986</v>
          </cell>
          <cell r="AC118">
            <v>102.6</v>
          </cell>
          <cell r="AD118">
            <v>106.76</v>
          </cell>
          <cell r="AE118">
            <v>110.92000000000002</v>
          </cell>
          <cell r="AF118">
            <v>115.08000000000001</v>
          </cell>
          <cell r="AG118">
            <v>119.24000000000002</v>
          </cell>
          <cell r="AH118">
            <v>123.4</v>
          </cell>
        </row>
        <row r="119">
          <cell r="C119">
            <v>7000</v>
          </cell>
          <cell r="D119">
            <v>28.8</v>
          </cell>
          <cell r="E119">
            <v>30.04</v>
          </cell>
          <cell r="F119">
            <v>31.28</v>
          </cell>
          <cell r="G119">
            <v>32.520000000000003</v>
          </cell>
          <cell r="H119">
            <v>33.76</v>
          </cell>
          <cell r="I119">
            <v>35</v>
          </cell>
          <cell r="J119">
            <v>36.32</v>
          </cell>
          <cell r="K119">
            <v>37.64</v>
          </cell>
          <cell r="L119">
            <v>38.96</v>
          </cell>
          <cell r="M119">
            <v>40.28</v>
          </cell>
          <cell r="N119">
            <v>41.6</v>
          </cell>
          <cell r="O119">
            <v>43.24</v>
          </cell>
          <cell r="P119">
            <v>44.88</v>
          </cell>
          <cell r="Q119">
            <v>46.52</v>
          </cell>
          <cell r="R119">
            <v>48.16</v>
          </cell>
          <cell r="S119">
            <v>49.8</v>
          </cell>
          <cell r="T119">
            <v>51.76</v>
          </cell>
          <cell r="U119">
            <v>53.72</v>
          </cell>
          <cell r="V119">
            <v>55.68</v>
          </cell>
          <cell r="W119">
            <v>57.64</v>
          </cell>
          <cell r="X119">
            <v>59.6</v>
          </cell>
          <cell r="Y119">
            <v>61.88</v>
          </cell>
          <cell r="Z119">
            <v>64.16</v>
          </cell>
          <cell r="AA119">
            <v>66.44</v>
          </cell>
          <cell r="AB119">
            <v>68.72</v>
          </cell>
          <cell r="AC119">
            <v>71</v>
          </cell>
          <cell r="AD119">
            <v>73.56</v>
          </cell>
          <cell r="AE119">
            <v>76.12</v>
          </cell>
          <cell r="AF119">
            <v>78.680000000000007</v>
          </cell>
          <cell r="AG119">
            <v>81.239999999999995</v>
          </cell>
          <cell r="AH119">
            <v>83.8</v>
          </cell>
        </row>
        <row r="120">
          <cell r="C120">
            <v>7002</v>
          </cell>
          <cell r="D120">
            <v>28.8</v>
          </cell>
          <cell r="E120">
            <v>30.04</v>
          </cell>
          <cell r="F120">
            <v>31.28</v>
          </cell>
          <cell r="G120">
            <v>32.520000000000003</v>
          </cell>
          <cell r="H120">
            <v>33.76</v>
          </cell>
          <cell r="I120">
            <v>35</v>
          </cell>
          <cell r="J120">
            <v>36.32</v>
          </cell>
          <cell r="K120">
            <v>37.64</v>
          </cell>
          <cell r="L120">
            <v>38.96</v>
          </cell>
          <cell r="M120">
            <v>40.28</v>
          </cell>
          <cell r="N120">
            <v>41.6</v>
          </cell>
          <cell r="O120">
            <v>43.24</v>
          </cell>
          <cell r="P120">
            <v>44.88</v>
          </cell>
          <cell r="Q120">
            <v>46.52</v>
          </cell>
          <cell r="R120">
            <v>48.16</v>
          </cell>
          <cell r="S120">
            <v>49.8</v>
          </cell>
          <cell r="T120">
            <v>51.76</v>
          </cell>
          <cell r="U120">
            <v>53.72</v>
          </cell>
          <cell r="V120">
            <v>55.68</v>
          </cell>
          <cell r="W120">
            <v>57.64</v>
          </cell>
          <cell r="X120">
            <v>59.6</v>
          </cell>
          <cell r="Y120">
            <v>61.88</v>
          </cell>
          <cell r="Z120">
            <v>64.16</v>
          </cell>
          <cell r="AA120">
            <v>66.44</v>
          </cell>
          <cell r="AB120">
            <v>68.72</v>
          </cell>
          <cell r="AC120">
            <v>71</v>
          </cell>
          <cell r="AD120">
            <v>73.56</v>
          </cell>
          <cell r="AE120">
            <v>76.12</v>
          </cell>
          <cell r="AF120">
            <v>78.680000000000007</v>
          </cell>
          <cell r="AG120">
            <v>81.239999999999995</v>
          </cell>
          <cell r="AH120">
            <v>83.8</v>
          </cell>
        </row>
        <row r="121">
          <cell r="C121">
            <v>7004</v>
          </cell>
          <cell r="D121">
            <v>28.799999999999997</v>
          </cell>
          <cell r="E121">
            <v>30.04</v>
          </cell>
          <cell r="F121">
            <v>31.28</v>
          </cell>
          <cell r="G121">
            <v>32.520000000000003</v>
          </cell>
          <cell r="H121">
            <v>33.759999999999991</v>
          </cell>
          <cell r="I121">
            <v>35</v>
          </cell>
          <cell r="J121">
            <v>36.32</v>
          </cell>
          <cell r="K121">
            <v>37.64</v>
          </cell>
          <cell r="L121">
            <v>38.96</v>
          </cell>
          <cell r="M121">
            <v>40.28</v>
          </cell>
          <cell r="N121">
            <v>41.599999999999994</v>
          </cell>
          <cell r="O121">
            <v>43.239999999999995</v>
          </cell>
          <cell r="P121">
            <v>44.879999999999995</v>
          </cell>
          <cell r="Q121">
            <v>46.519999999999996</v>
          </cell>
          <cell r="R121">
            <v>48.16</v>
          </cell>
          <cell r="S121">
            <v>49.8</v>
          </cell>
          <cell r="T121">
            <v>51.760000000000005</v>
          </cell>
          <cell r="U121">
            <v>53.72</v>
          </cell>
          <cell r="V121">
            <v>55.680000000000007</v>
          </cell>
          <cell r="W121">
            <v>57.640000000000015</v>
          </cell>
          <cell r="X121">
            <v>59.599999999999994</v>
          </cell>
          <cell r="Y121">
            <v>61.879999999999995</v>
          </cell>
          <cell r="Z121">
            <v>64.16</v>
          </cell>
          <cell r="AA121">
            <v>66.44</v>
          </cell>
          <cell r="AB121">
            <v>68.71999999999997</v>
          </cell>
          <cell r="AC121">
            <v>71</v>
          </cell>
          <cell r="AD121">
            <v>73.559999999999988</v>
          </cell>
          <cell r="AE121">
            <v>76.12</v>
          </cell>
          <cell r="AF121">
            <v>78.679999999999993</v>
          </cell>
          <cell r="AG121">
            <v>81.240000000000009</v>
          </cell>
          <cell r="AH121">
            <v>83.800000000000011</v>
          </cell>
        </row>
        <row r="122">
          <cell r="C122">
            <v>7006</v>
          </cell>
          <cell r="D122">
            <v>29.799999999999997</v>
          </cell>
          <cell r="E122">
            <v>31.04</v>
          </cell>
          <cell r="F122">
            <v>32.28</v>
          </cell>
          <cell r="G122">
            <v>33.520000000000003</v>
          </cell>
          <cell r="H122">
            <v>34.759999999999991</v>
          </cell>
          <cell r="I122">
            <v>36</v>
          </cell>
          <cell r="J122">
            <v>37.440000000000005</v>
          </cell>
          <cell r="K122">
            <v>38.879999999999995</v>
          </cell>
          <cell r="L122">
            <v>40.32</v>
          </cell>
          <cell r="M122">
            <v>41.760000000000005</v>
          </cell>
          <cell r="N122">
            <v>43.2</v>
          </cell>
          <cell r="O122">
            <v>44.84</v>
          </cell>
          <cell r="P122">
            <v>46.47999999999999</v>
          </cell>
          <cell r="Q122">
            <v>48.11999999999999</v>
          </cell>
          <cell r="R122">
            <v>49.759999999999991</v>
          </cell>
          <cell r="S122">
            <v>51.400000000000006</v>
          </cell>
          <cell r="T122">
            <v>53.36</v>
          </cell>
          <cell r="U122">
            <v>55.320000000000007</v>
          </cell>
          <cell r="V122">
            <v>57.28</v>
          </cell>
          <cell r="W122">
            <v>59.240000000000009</v>
          </cell>
          <cell r="X122">
            <v>61.199999999999996</v>
          </cell>
          <cell r="Y122">
            <v>63.56</v>
          </cell>
          <cell r="Z122">
            <v>65.919999999999987</v>
          </cell>
          <cell r="AA122">
            <v>68.28</v>
          </cell>
          <cell r="AB122">
            <v>70.639999999999986</v>
          </cell>
          <cell r="AC122">
            <v>73</v>
          </cell>
          <cell r="AD122">
            <v>75.88000000000001</v>
          </cell>
          <cell r="AE122">
            <v>78.759999999999991</v>
          </cell>
          <cell r="AF122">
            <v>81.64</v>
          </cell>
          <cell r="AG122">
            <v>84.52000000000001</v>
          </cell>
          <cell r="AH122">
            <v>87.4</v>
          </cell>
        </row>
        <row r="123">
          <cell r="C123">
            <v>7008</v>
          </cell>
          <cell r="D123">
            <v>30.799999999999997</v>
          </cell>
          <cell r="E123">
            <v>32.04</v>
          </cell>
          <cell r="F123">
            <v>33.28</v>
          </cell>
          <cell r="G123">
            <v>34.520000000000003</v>
          </cell>
          <cell r="H123">
            <v>35.759999999999991</v>
          </cell>
          <cell r="I123">
            <v>37</v>
          </cell>
          <cell r="J123">
            <v>38.440000000000005</v>
          </cell>
          <cell r="K123">
            <v>39.88000000000001</v>
          </cell>
          <cell r="L123">
            <v>41.32</v>
          </cell>
          <cell r="M123">
            <v>42.760000000000005</v>
          </cell>
          <cell r="N123">
            <v>44.2</v>
          </cell>
          <cell r="O123">
            <v>45.84</v>
          </cell>
          <cell r="P123">
            <v>47.47999999999999</v>
          </cell>
          <cell r="Q123">
            <v>49.11999999999999</v>
          </cell>
          <cell r="R123">
            <v>50.759999999999991</v>
          </cell>
          <cell r="S123">
            <v>52.400000000000006</v>
          </cell>
          <cell r="T123">
            <v>54.559999999999995</v>
          </cell>
          <cell r="U123">
            <v>56.72</v>
          </cell>
          <cell r="V123">
            <v>58.879999999999995</v>
          </cell>
          <cell r="W123">
            <v>61.040000000000006</v>
          </cell>
          <cell r="X123">
            <v>63.199999999999996</v>
          </cell>
          <cell r="Y123">
            <v>65.679999999999993</v>
          </cell>
          <cell r="Z123">
            <v>68.16</v>
          </cell>
          <cell r="AA123">
            <v>70.64</v>
          </cell>
          <cell r="AB123">
            <v>73.12</v>
          </cell>
          <cell r="AC123">
            <v>75.599999999999994</v>
          </cell>
          <cell r="AD123">
            <v>78.48</v>
          </cell>
          <cell r="AE123">
            <v>81.360000000000014</v>
          </cell>
          <cell r="AF123">
            <v>84.240000000000023</v>
          </cell>
          <cell r="AG123">
            <v>87.12</v>
          </cell>
          <cell r="AH123">
            <v>90</v>
          </cell>
        </row>
        <row r="124">
          <cell r="C124">
            <v>7010</v>
          </cell>
          <cell r="D124">
            <v>31.400000000000002</v>
          </cell>
          <cell r="E124">
            <v>32.639999999999993</v>
          </cell>
          <cell r="F124">
            <v>33.879999999999995</v>
          </cell>
          <cell r="G124">
            <v>35.119999999999997</v>
          </cell>
          <cell r="H124">
            <v>36.36</v>
          </cell>
          <cell r="I124">
            <v>37.599999999999994</v>
          </cell>
          <cell r="J124">
            <v>39.04</v>
          </cell>
          <cell r="K124">
            <v>40.480000000000004</v>
          </cell>
          <cell r="L124">
            <v>41.920000000000009</v>
          </cell>
          <cell r="M124">
            <v>43.360000000000014</v>
          </cell>
          <cell r="N124">
            <v>44.8</v>
          </cell>
          <cell r="O124">
            <v>46.64</v>
          </cell>
          <cell r="P124">
            <v>48.480000000000004</v>
          </cell>
          <cell r="Q124">
            <v>50.320000000000007</v>
          </cell>
          <cell r="R124">
            <v>52.16</v>
          </cell>
          <cell r="S124">
            <v>54</v>
          </cell>
          <cell r="T124">
            <v>56.160000000000004</v>
          </cell>
          <cell r="U124">
            <v>58.319999999999993</v>
          </cell>
          <cell r="V124">
            <v>60.480000000000004</v>
          </cell>
          <cell r="W124">
            <v>62.64</v>
          </cell>
          <cell r="X124">
            <v>64.800000000000011</v>
          </cell>
          <cell r="Y124">
            <v>67.47999999999999</v>
          </cell>
          <cell r="Z124">
            <v>70.16</v>
          </cell>
          <cell r="AA124">
            <v>72.84</v>
          </cell>
          <cell r="AB124">
            <v>75.52000000000001</v>
          </cell>
          <cell r="AC124">
            <v>78.199999999999989</v>
          </cell>
          <cell r="AD124">
            <v>81.28</v>
          </cell>
          <cell r="AE124">
            <v>84.360000000000014</v>
          </cell>
          <cell r="AF124">
            <v>87.44</v>
          </cell>
          <cell r="AG124">
            <v>90.52000000000001</v>
          </cell>
          <cell r="AH124">
            <v>93.6</v>
          </cell>
        </row>
        <row r="125">
          <cell r="C125">
            <v>7012</v>
          </cell>
          <cell r="D125">
            <v>32.400000000000006</v>
          </cell>
          <cell r="E125">
            <v>33.519999999999996</v>
          </cell>
          <cell r="F125">
            <v>34.64</v>
          </cell>
          <cell r="G125">
            <v>35.760000000000005</v>
          </cell>
          <cell r="H125">
            <v>36.88000000000001</v>
          </cell>
          <cell r="I125">
            <v>38</v>
          </cell>
          <cell r="J125">
            <v>39.56</v>
          </cell>
          <cell r="K125">
            <v>41.120000000000005</v>
          </cell>
          <cell r="L125">
            <v>42.679999999999993</v>
          </cell>
          <cell r="M125">
            <v>44.239999999999995</v>
          </cell>
          <cell r="N125">
            <v>45.8</v>
          </cell>
          <cell r="O125">
            <v>47.64</v>
          </cell>
          <cell r="P125">
            <v>49.480000000000004</v>
          </cell>
          <cell r="Q125">
            <v>51.320000000000007</v>
          </cell>
          <cell r="R125">
            <v>53.16</v>
          </cell>
          <cell r="S125">
            <v>55</v>
          </cell>
          <cell r="T125">
            <v>57.279999999999994</v>
          </cell>
          <cell r="U125">
            <v>59.56</v>
          </cell>
          <cell r="V125">
            <v>61.839999999999989</v>
          </cell>
          <cell r="W125">
            <v>64.11999999999999</v>
          </cell>
          <cell r="X125">
            <v>66.400000000000006</v>
          </cell>
          <cell r="Y125">
            <v>69.16</v>
          </cell>
          <cell r="Z125">
            <v>71.919999999999987</v>
          </cell>
          <cell r="AA125">
            <v>74.680000000000007</v>
          </cell>
          <cell r="AB125">
            <v>77.44</v>
          </cell>
          <cell r="AC125">
            <v>80.199999999999989</v>
          </cell>
          <cell r="AD125">
            <v>83.4</v>
          </cell>
          <cell r="AE125">
            <v>86.6</v>
          </cell>
          <cell r="AF125">
            <v>89.799999999999983</v>
          </cell>
          <cell r="AG125">
            <v>92.999999999999972</v>
          </cell>
          <cell r="AH125">
            <v>96.199999999999989</v>
          </cell>
        </row>
        <row r="126">
          <cell r="C126">
            <v>7014</v>
          </cell>
          <cell r="D126">
            <v>32.400000000000006</v>
          </cell>
          <cell r="E126">
            <v>33.72</v>
          </cell>
          <cell r="F126">
            <v>35.039999999999992</v>
          </cell>
          <cell r="G126">
            <v>36.359999999999992</v>
          </cell>
          <cell r="H126">
            <v>37.679999999999993</v>
          </cell>
          <cell r="I126">
            <v>39</v>
          </cell>
          <cell r="J126">
            <v>40.56</v>
          </cell>
          <cell r="K126">
            <v>42.120000000000005</v>
          </cell>
          <cell r="L126">
            <v>43.679999999999993</v>
          </cell>
          <cell r="M126">
            <v>45.239999999999995</v>
          </cell>
          <cell r="N126">
            <v>46.8</v>
          </cell>
          <cell r="O126">
            <v>48.64</v>
          </cell>
          <cell r="P126">
            <v>50.480000000000004</v>
          </cell>
          <cell r="Q126">
            <v>52.320000000000007</v>
          </cell>
          <cell r="R126">
            <v>54.16</v>
          </cell>
          <cell r="S126">
            <v>56</v>
          </cell>
          <cell r="T126">
            <v>58.480000000000004</v>
          </cell>
          <cell r="U126">
            <v>60.96</v>
          </cell>
          <cell r="V126">
            <v>63.439999999999991</v>
          </cell>
          <cell r="W126">
            <v>65.919999999999987</v>
          </cell>
          <cell r="X126">
            <v>68.400000000000006</v>
          </cell>
          <cell r="Y126">
            <v>71.16</v>
          </cell>
          <cell r="Z126">
            <v>73.919999999999987</v>
          </cell>
          <cell r="AA126">
            <v>76.680000000000007</v>
          </cell>
          <cell r="AB126">
            <v>79.44</v>
          </cell>
          <cell r="AC126">
            <v>82.199999999999989</v>
          </cell>
          <cell r="AD126">
            <v>85.52</v>
          </cell>
          <cell r="AE126">
            <v>88.84</v>
          </cell>
          <cell r="AF126">
            <v>92.159999999999982</v>
          </cell>
          <cell r="AG126">
            <v>95.47999999999999</v>
          </cell>
          <cell r="AH126">
            <v>98.800000000000011</v>
          </cell>
        </row>
        <row r="127">
          <cell r="C127">
            <v>7016</v>
          </cell>
          <cell r="D127">
            <v>33.400000000000006</v>
          </cell>
          <cell r="E127">
            <v>34.639999999999993</v>
          </cell>
          <cell r="F127">
            <v>35.879999999999995</v>
          </cell>
          <cell r="G127">
            <v>37.119999999999997</v>
          </cell>
          <cell r="H127">
            <v>38.36</v>
          </cell>
          <cell r="I127">
            <v>39.599999999999994</v>
          </cell>
          <cell r="J127">
            <v>41.239999999999995</v>
          </cell>
          <cell r="K127">
            <v>42.879999999999995</v>
          </cell>
          <cell r="L127">
            <v>44.519999999999996</v>
          </cell>
          <cell r="M127">
            <v>46.16</v>
          </cell>
          <cell r="N127">
            <v>47.8</v>
          </cell>
          <cell r="O127">
            <v>49.760000000000005</v>
          </cell>
          <cell r="P127">
            <v>51.72</v>
          </cell>
          <cell r="Q127">
            <v>53.680000000000007</v>
          </cell>
          <cell r="R127">
            <v>55.640000000000015</v>
          </cell>
          <cell r="S127">
            <v>57.599999999999994</v>
          </cell>
          <cell r="T127">
            <v>59.959999999999994</v>
          </cell>
          <cell r="U127">
            <v>62.319999999999993</v>
          </cell>
          <cell r="V127">
            <v>64.679999999999978</v>
          </cell>
          <cell r="W127">
            <v>67.039999999999992</v>
          </cell>
          <cell r="X127">
            <v>69.400000000000006</v>
          </cell>
          <cell r="Y127">
            <v>72.400000000000006</v>
          </cell>
          <cell r="Z127">
            <v>75.400000000000006</v>
          </cell>
          <cell r="AA127">
            <v>78.400000000000006</v>
          </cell>
          <cell r="AB127">
            <v>81.400000000000006</v>
          </cell>
          <cell r="AC127">
            <v>84.4</v>
          </cell>
          <cell r="AD127">
            <v>87.68</v>
          </cell>
          <cell r="AE127">
            <v>90.95999999999998</v>
          </cell>
          <cell r="AF127">
            <v>94.239999999999981</v>
          </cell>
          <cell r="AG127">
            <v>97.519999999999982</v>
          </cell>
          <cell r="AH127">
            <v>100.80000000000001</v>
          </cell>
        </row>
        <row r="128">
          <cell r="C128">
            <v>7018</v>
          </cell>
          <cell r="D128">
            <v>34.400000000000006</v>
          </cell>
          <cell r="E128">
            <v>35.639999999999993</v>
          </cell>
          <cell r="F128">
            <v>36.879999999999995</v>
          </cell>
          <cell r="G128">
            <v>38.119999999999997</v>
          </cell>
          <cell r="H128">
            <v>39.36</v>
          </cell>
          <cell r="I128">
            <v>40.599999999999994</v>
          </cell>
          <cell r="J128">
            <v>42.239999999999995</v>
          </cell>
          <cell r="K128">
            <v>43.879999999999995</v>
          </cell>
          <cell r="L128">
            <v>45.519999999999996</v>
          </cell>
          <cell r="M128">
            <v>47.16</v>
          </cell>
          <cell r="N128">
            <v>48.8</v>
          </cell>
          <cell r="O128">
            <v>50.760000000000005</v>
          </cell>
          <cell r="P128">
            <v>52.72</v>
          </cell>
          <cell r="Q128">
            <v>54.680000000000007</v>
          </cell>
          <cell r="R128">
            <v>56.640000000000015</v>
          </cell>
          <cell r="S128">
            <v>58.599999999999994</v>
          </cell>
          <cell r="T128">
            <v>61.160000000000004</v>
          </cell>
          <cell r="U128">
            <v>63.72</v>
          </cell>
          <cell r="V128">
            <v>66.279999999999987</v>
          </cell>
          <cell r="W128">
            <v>68.84</v>
          </cell>
          <cell r="X128">
            <v>71.400000000000006</v>
          </cell>
          <cell r="Y128">
            <v>74.400000000000006</v>
          </cell>
          <cell r="Z128">
            <v>77.400000000000006</v>
          </cell>
          <cell r="AA128">
            <v>80.400000000000006</v>
          </cell>
          <cell r="AB128">
            <v>83.4</v>
          </cell>
          <cell r="AC128">
            <v>86.4</v>
          </cell>
          <cell r="AD128">
            <v>89.8</v>
          </cell>
          <cell r="AE128">
            <v>93.199999999999989</v>
          </cell>
          <cell r="AF128">
            <v>96.59999999999998</v>
          </cell>
          <cell r="AG128">
            <v>100</v>
          </cell>
          <cell r="AH128">
            <v>103.4</v>
          </cell>
        </row>
        <row r="129">
          <cell r="C129">
            <v>7020</v>
          </cell>
          <cell r="D129">
            <v>35</v>
          </cell>
          <cell r="E129">
            <v>36.32</v>
          </cell>
          <cell r="F129">
            <v>37.64</v>
          </cell>
          <cell r="G129">
            <v>38.96</v>
          </cell>
          <cell r="H129">
            <v>40.28</v>
          </cell>
          <cell r="I129">
            <v>41.599999999999994</v>
          </cell>
          <cell r="J129">
            <v>43.16</v>
          </cell>
          <cell r="K129">
            <v>44.72</v>
          </cell>
          <cell r="L129">
            <v>46.28</v>
          </cell>
          <cell r="M129">
            <v>47.84</v>
          </cell>
          <cell r="N129">
            <v>49.400000000000006</v>
          </cell>
          <cell r="O129">
            <v>51.559999999999995</v>
          </cell>
          <cell r="P129">
            <v>53.72</v>
          </cell>
          <cell r="Q129">
            <v>55.879999999999988</v>
          </cell>
          <cell r="R129">
            <v>58.039999999999992</v>
          </cell>
          <cell r="S129">
            <v>60.2</v>
          </cell>
          <cell r="T129">
            <v>62.760000000000005</v>
          </cell>
          <cell r="U129">
            <v>65.319999999999993</v>
          </cell>
          <cell r="V129">
            <v>67.88000000000001</v>
          </cell>
          <cell r="W129">
            <v>70.44</v>
          </cell>
          <cell r="X129">
            <v>73</v>
          </cell>
          <cell r="Y129">
            <v>76.080000000000013</v>
          </cell>
          <cell r="Z129">
            <v>79.16</v>
          </cell>
          <cell r="AA129">
            <v>82.240000000000009</v>
          </cell>
          <cell r="AB129">
            <v>85.320000000000022</v>
          </cell>
          <cell r="AC129">
            <v>88.4</v>
          </cell>
          <cell r="AD129">
            <v>91.919999999999987</v>
          </cell>
          <cell r="AE129">
            <v>95.44</v>
          </cell>
          <cell r="AF129">
            <v>98.960000000000008</v>
          </cell>
          <cell r="AG129">
            <v>102.47999999999999</v>
          </cell>
          <cell r="AH129">
            <v>106</v>
          </cell>
        </row>
        <row r="130">
          <cell r="C130">
            <v>7022</v>
          </cell>
          <cell r="D130">
            <v>35.400000000000006</v>
          </cell>
          <cell r="E130">
            <v>36.76</v>
          </cell>
          <cell r="F130">
            <v>38.120000000000005</v>
          </cell>
          <cell r="G130">
            <v>39.479999999999997</v>
          </cell>
          <cell r="H130">
            <v>40.840000000000003</v>
          </cell>
          <cell r="I130">
            <v>42.2</v>
          </cell>
          <cell r="J130">
            <v>43.84</v>
          </cell>
          <cell r="K130">
            <v>45.47999999999999</v>
          </cell>
          <cell r="L130">
            <v>47.11999999999999</v>
          </cell>
          <cell r="M130">
            <v>48.759999999999991</v>
          </cell>
          <cell r="N130">
            <v>50.400000000000006</v>
          </cell>
          <cell r="O130">
            <v>52.559999999999995</v>
          </cell>
          <cell r="P130">
            <v>54.72</v>
          </cell>
          <cell r="Q130">
            <v>56.879999999999988</v>
          </cell>
          <cell r="R130">
            <v>59.039999999999992</v>
          </cell>
          <cell r="S130">
            <v>61.199999999999996</v>
          </cell>
          <cell r="T130">
            <v>63.879999999999995</v>
          </cell>
          <cell r="U130">
            <v>66.56</v>
          </cell>
          <cell r="V130">
            <v>69.240000000000009</v>
          </cell>
          <cell r="W130">
            <v>71.920000000000016</v>
          </cell>
          <cell r="X130">
            <v>74.599999999999994</v>
          </cell>
          <cell r="Y130">
            <v>77.680000000000007</v>
          </cell>
          <cell r="Z130">
            <v>80.759999999999991</v>
          </cell>
          <cell r="AA130">
            <v>83.84</v>
          </cell>
          <cell r="AB130">
            <v>86.920000000000016</v>
          </cell>
          <cell r="AC130">
            <v>90</v>
          </cell>
          <cell r="AD130">
            <v>93.6</v>
          </cell>
          <cell r="AE130">
            <v>97.199999999999989</v>
          </cell>
          <cell r="AF130">
            <v>100.80000000000001</v>
          </cell>
          <cell r="AG130">
            <v>104.4</v>
          </cell>
          <cell r="AH130">
            <v>108</v>
          </cell>
        </row>
        <row r="131">
          <cell r="C131">
            <v>7024</v>
          </cell>
          <cell r="D131">
            <v>36</v>
          </cell>
          <cell r="E131">
            <v>37.440000000000005</v>
          </cell>
          <cell r="F131">
            <v>38.879999999999995</v>
          </cell>
          <cell r="G131">
            <v>40.32</v>
          </cell>
          <cell r="H131">
            <v>41.760000000000005</v>
          </cell>
          <cell r="I131">
            <v>43.2</v>
          </cell>
          <cell r="J131">
            <v>44.84</v>
          </cell>
          <cell r="K131">
            <v>46.47999999999999</v>
          </cell>
          <cell r="L131">
            <v>48.11999999999999</v>
          </cell>
          <cell r="M131">
            <v>49.759999999999991</v>
          </cell>
          <cell r="N131">
            <v>51.400000000000006</v>
          </cell>
          <cell r="O131">
            <v>53.68</v>
          </cell>
          <cell r="P131">
            <v>55.959999999999994</v>
          </cell>
          <cell r="Q131">
            <v>58.239999999999995</v>
          </cell>
          <cell r="R131">
            <v>60.519999999999996</v>
          </cell>
          <cell r="S131">
            <v>62.800000000000004</v>
          </cell>
          <cell r="T131">
            <v>65.36</v>
          </cell>
          <cell r="U131">
            <v>67.919999999999987</v>
          </cell>
          <cell r="V131">
            <v>70.48</v>
          </cell>
          <cell r="W131">
            <v>73.039999999999992</v>
          </cell>
          <cell r="X131">
            <v>75.599999999999994</v>
          </cell>
          <cell r="Y131">
            <v>78.88</v>
          </cell>
          <cell r="Z131">
            <v>82.16</v>
          </cell>
          <cell r="AA131">
            <v>85.44</v>
          </cell>
          <cell r="AB131">
            <v>88.71999999999997</v>
          </cell>
          <cell r="AC131">
            <v>92</v>
          </cell>
          <cell r="AD131">
            <v>95.720000000000013</v>
          </cell>
          <cell r="AE131">
            <v>99.44</v>
          </cell>
          <cell r="AF131">
            <v>103.16000000000001</v>
          </cell>
          <cell r="AG131">
            <v>106.88</v>
          </cell>
          <cell r="AH131">
            <v>110.6</v>
          </cell>
        </row>
        <row r="132">
          <cell r="C132">
            <v>7026</v>
          </cell>
          <cell r="D132">
            <v>37</v>
          </cell>
          <cell r="E132">
            <v>38.440000000000005</v>
          </cell>
          <cell r="F132">
            <v>39.88000000000001</v>
          </cell>
          <cell r="G132">
            <v>41.32</v>
          </cell>
          <cell r="H132">
            <v>42.760000000000005</v>
          </cell>
          <cell r="I132">
            <v>44.2</v>
          </cell>
          <cell r="J132">
            <v>45.84</v>
          </cell>
          <cell r="K132">
            <v>47.47999999999999</v>
          </cell>
          <cell r="L132">
            <v>49.11999999999999</v>
          </cell>
          <cell r="M132">
            <v>50.759999999999991</v>
          </cell>
          <cell r="N132">
            <v>52.400000000000006</v>
          </cell>
          <cell r="O132">
            <v>54.68</v>
          </cell>
          <cell r="P132">
            <v>56.959999999999994</v>
          </cell>
          <cell r="Q132">
            <v>59.239999999999995</v>
          </cell>
          <cell r="R132">
            <v>61.519999999999996</v>
          </cell>
          <cell r="S132">
            <v>63.800000000000004</v>
          </cell>
          <cell r="T132">
            <v>66.56</v>
          </cell>
          <cell r="U132">
            <v>69.319999999999993</v>
          </cell>
          <cell r="V132">
            <v>72.079999999999984</v>
          </cell>
          <cell r="W132">
            <v>74.84</v>
          </cell>
          <cell r="X132">
            <v>77.599999999999994</v>
          </cell>
          <cell r="Y132">
            <v>80.799999999999983</v>
          </cell>
          <cell r="Z132">
            <v>84</v>
          </cell>
          <cell r="AA132">
            <v>87.199999999999989</v>
          </cell>
          <cell r="AB132">
            <v>90.399999999999977</v>
          </cell>
          <cell r="AC132">
            <v>93.6</v>
          </cell>
          <cell r="AD132">
            <v>97.399999999999991</v>
          </cell>
          <cell r="AE132">
            <v>101.20000000000002</v>
          </cell>
          <cell r="AF132">
            <v>105.00000000000001</v>
          </cell>
          <cell r="AG132">
            <v>108.80000000000001</v>
          </cell>
          <cell r="AH132">
            <v>112.6</v>
          </cell>
        </row>
        <row r="133">
          <cell r="C133">
            <v>7028</v>
          </cell>
          <cell r="D133">
            <v>37</v>
          </cell>
          <cell r="E133">
            <v>38.440000000000005</v>
          </cell>
          <cell r="F133">
            <v>39.88000000000001</v>
          </cell>
          <cell r="G133">
            <v>41.32</v>
          </cell>
          <cell r="H133">
            <v>42.760000000000005</v>
          </cell>
          <cell r="I133">
            <v>44.2</v>
          </cell>
          <cell r="J133">
            <v>46.040000000000006</v>
          </cell>
          <cell r="K133">
            <v>47.879999999999995</v>
          </cell>
          <cell r="L133">
            <v>49.72</v>
          </cell>
          <cell r="M133">
            <v>51.56</v>
          </cell>
          <cell r="N133">
            <v>53.400000000000006</v>
          </cell>
          <cell r="O133">
            <v>55.68</v>
          </cell>
          <cell r="P133">
            <v>57.959999999999994</v>
          </cell>
          <cell r="Q133">
            <v>60.239999999999995</v>
          </cell>
          <cell r="R133">
            <v>62.519999999999996</v>
          </cell>
          <cell r="S133">
            <v>64.800000000000011</v>
          </cell>
          <cell r="T133">
            <v>67.679999999999993</v>
          </cell>
          <cell r="U133">
            <v>70.56</v>
          </cell>
          <cell r="V133">
            <v>73.440000000000012</v>
          </cell>
          <cell r="W133">
            <v>76.319999999999993</v>
          </cell>
          <cell r="X133">
            <v>79.199999999999989</v>
          </cell>
          <cell r="Y133">
            <v>82.47999999999999</v>
          </cell>
          <cell r="Z133">
            <v>85.759999999999991</v>
          </cell>
          <cell r="AA133">
            <v>89.039999999999992</v>
          </cell>
          <cell r="AB133">
            <v>92.32</v>
          </cell>
          <cell r="AC133">
            <v>95.6</v>
          </cell>
          <cell r="AD133">
            <v>99.399999999999991</v>
          </cell>
          <cell r="AE133">
            <v>103.20000000000002</v>
          </cell>
          <cell r="AF133">
            <v>107.00000000000001</v>
          </cell>
          <cell r="AG133">
            <v>110.80000000000001</v>
          </cell>
          <cell r="AH133">
            <v>114.6</v>
          </cell>
        </row>
        <row r="134">
          <cell r="C134">
            <v>7030</v>
          </cell>
          <cell r="D134">
            <v>38</v>
          </cell>
          <cell r="E134">
            <v>39.440000000000005</v>
          </cell>
          <cell r="F134">
            <v>40.88000000000001</v>
          </cell>
          <cell r="G134">
            <v>42.32</v>
          </cell>
          <cell r="H134">
            <v>43.760000000000005</v>
          </cell>
          <cell r="I134">
            <v>45.2</v>
          </cell>
          <cell r="J134">
            <v>47.16</v>
          </cell>
          <cell r="K134">
            <v>49.120000000000005</v>
          </cell>
          <cell r="L134">
            <v>51.080000000000013</v>
          </cell>
          <cell r="M134">
            <v>53.040000000000006</v>
          </cell>
          <cell r="N134">
            <v>55</v>
          </cell>
          <cell r="O134">
            <v>57.279999999999994</v>
          </cell>
          <cell r="P134">
            <v>59.56</v>
          </cell>
          <cell r="Q134">
            <v>61.839999999999989</v>
          </cell>
          <cell r="R134">
            <v>64.11999999999999</v>
          </cell>
          <cell r="S134">
            <v>66.400000000000006</v>
          </cell>
          <cell r="T134">
            <v>69.16</v>
          </cell>
          <cell r="U134">
            <v>71.919999999999987</v>
          </cell>
          <cell r="V134">
            <v>74.680000000000007</v>
          </cell>
          <cell r="W134">
            <v>77.44</v>
          </cell>
          <cell r="X134">
            <v>80.199999999999989</v>
          </cell>
          <cell r="Y134">
            <v>83.600000000000009</v>
          </cell>
          <cell r="Z134">
            <v>87</v>
          </cell>
          <cell r="AA134">
            <v>90.399999999999991</v>
          </cell>
          <cell r="AB134">
            <v>93.799999999999983</v>
          </cell>
          <cell r="AC134">
            <v>97.199999999999989</v>
          </cell>
          <cell r="AD134">
            <v>101.12</v>
          </cell>
          <cell r="AE134">
            <v>105.04000000000002</v>
          </cell>
          <cell r="AF134">
            <v>108.96000000000001</v>
          </cell>
          <cell r="AG134">
            <v>112.88000000000002</v>
          </cell>
          <cell r="AH134">
            <v>116.80000000000001</v>
          </cell>
        </row>
        <row r="135">
          <cell r="C135">
            <v>8000</v>
          </cell>
          <cell r="D135">
            <v>27.2</v>
          </cell>
          <cell r="E135">
            <v>28.36</v>
          </cell>
          <cell r="F135">
            <v>29.52</v>
          </cell>
          <cell r="G135">
            <v>30.68</v>
          </cell>
          <cell r="H135">
            <v>31.84</v>
          </cell>
          <cell r="I135">
            <v>33</v>
          </cell>
          <cell r="J135">
            <v>34.28</v>
          </cell>
          <cell r="K135">
            <v>35.56</v>
          </cell>
          <cell r="L135">
            <v>36.840000000000003</v>
          </cell>
          <cell r="M135">
            <v>38.119999999999997</v>
          </cell>
          <cell r="N135">
            <v>39.4</v>
          </cell>
          <cell r="O135">
            <v>40.96</v>
          </cell>
          <cell r="P135">
            <v>42.52</v>
          </cell>
          <cell r="Q135">
            <v>44.08</v>
          </cell>
          <cell r="R135">
            <v>45.64</v>
          </cell>
          <cell r="S135">
            <v>47.2</v>
          </cell>
          <cell r="T135">
            <v>49.04</v>
          </cell>
          <cell r="U135">
            <v>50.88</v>
          </cell>
          <cell r="V135">
            <v>52.72</v>
          </cell>
          <cell r="W135">
            <v>54.56</v>
          </cell>
          <cell r="X135">
            <v>56.4</v>
          </cell>
          <cell r="Y135">
            <v>58.52</v>
          </cell>
          <cell r="Z135">
            <v>60.64</v>
          </cell>
          <cell r="AA135">
            <v>62.76</v>
          </cell>
          <cell r="AB135">
            <v>64.88</v>
          </cell>
          <cell r="AC135">
            <v>67</v>
          </cell>
          <cell r="AD135">
            <v>69.44</v>
          </cell>
          <cell r="AE135">
            <v>71.88</v>
          </cell>
          <cell r="AF135">
            <v>74.319999999999993</v>
          </cell>
          <cell r="AG135">
            <v>76.760000000000005</v>
          </cell>
          <cell r="AH135">
            <v>79.2</v>
          </cell>
        </row>
        <row r="136">
          <cell r="C136">
            <v>8002</v>
          </cell>
          <cell r="D136">
            <v>27.2</v>
          </cell>
          <cell r="E136">
            <v>28.36</v>
          </cell>
          <cell r="F136">
            <v>29.52</v>
          </cell>
          <cell r="G136">
            <v>30.68</v>
          </cell>
          <cell r="H136">
            <v>31.84</v>
          </cell>
          <cell r="I136">
            <v>33</v>
          </cell>
          <cell r="J136">
            <v>34.28</v>
          </cell>
          <cell r="K136">
            <v>35.56</v>
          </cell>
          <cell r="L136">
            <v>36.840000000000003</v>
          </cell>
          <cell r="M136">
            <v>38.119999999999997</v>
          </cell>
          <cell r="N136">
            <v>39.4</v>
          </cell>
          <cell r="O136">
            <v>40.96</v>
          </cell>
          <cell r="P136">
            <v>42.52</v>
          </cell>
          <cell r="Q136">
            <v>44.08</v>
          </cell>
          <cell r="R136">
            <v>45.64</v>
          </cell>
          <cell r="S136">
            <v>47.2</v>
          </cell>
          <cell r="T136">
            <v>49.04</v>
          </cell>
          <cell r="U136">
            <v>50.88</v>
          </cell>
          <cell r="V136">
            <v>52.72</v>
          </cell>
          <cell r="W136">
            <v>54.56</v>
          </cell>
          <cell r="X136">
            <v>56.4</v>
          </cell>
          <cell r="Y136">
            <v>58.52</v>
          </cell>
          <cell r="Z136">
            <v>60.64</v>
          </cell>
          <cell r="AA136">
            <v>62.76</v>
          </cell>
          <cell r="AB136">
            <v>64.88</v>
          </cell>
          <cell r="AC136">
            <v>67</v>
          </cell>
          <cell r="AD136">
            <v>69.44</v>
          </cell>
          <cell r="AE136">
            <v>71.88</v>
          </cell>
          <cell r="AF136">
            <v>74.319999999999993</v>
          </cell>
          <cell r="AG136">
            <v>76.760000000000005</v>
          </cell>
          <cell r="AH136">
            <v>79.2</v>
          </cell>
        </row>
        <row r="137">
          <cell r="C137">
            <v>8004</v>
          </cell>
          <cell r="D137">
            <v>27.199999999999996</v>
          </cell>
          <cell r="E137">
            <v>28.36</v>
          </cell>
          <cell r="F137">
            <v>29.520000000000003</v>
          </cell>
          <cell r="G137">
            <v>30.680000000000003</v>
          </cell>
          <cell r="H137">
            <v>31.839999999999993</v>
          </cell>
          <cell r="I137">
            <v>33</v>
          </cell>
          <cell r="J137">
            <v>34.28</v>
          </cell>
          <cell r="K137">
            <v>35.56</v>
          </cell>
          <cell r="L137">
            <v>36.840000000000003</v>
          </cell>
          <cell r="M137">
            <v>38.120000000000005</v>
          </cell>
          <cell r="N137">
            <v>39.399999999999991</v>
          </cell>
          <cell r="O137">
            <v>40.959999999999994</v>
          </cell>
          <cell r="P137">
            <v>42.519999999999996</v>
          </cell>
          <cell r="Q137">
            <v>44.08</v>
          </cell>
          <cell r="R137">
            <v>45.64</v>
          </cell>
          <cell r="S137">
            <v>47.199999999999996</v>
          </cell>
          <cell r="T137">
            <v>49.040000000000006</v>
          </cell>
          <cell r="U137">
            <v>50.879999999999995</v>
          </cell>
          <cell r="V137">
            <v>52.720000000000006</v>
          </cell>
          <cell r="W137">
            <v>54.560000000000016</v>
          </cell>
          <cell r="X137">
            <v>56.399999999999991</v>
          </cell>
          <cell r="Y137">
            <v>58.519999999999996</v>
          </cell>
          <cell r="Z137">
            <v>60.64</v>
          </cell>
          <cell r="AA137">
            <v>62.76</v>
          </cell>
          <cell r="AB137">
            <v>64.879999999999967</v>
          </cell>
          <cell r="AC137">
            <v>67</v>
          </cell>
          <cell r="AD137">
            <v>69.439999999999984</v>
          </cell>
          <cell r="AE137">
            <v>71.88000000000001</v>
          </cell>
          <cell r="AF137">
            <v>74.319999999999993</v>
          </cell>
          <cell r="AG137">
            <v>76.760000000000019</v>
          </cell>
          <cell r="AH137">
            <v>79.200000000000017</v>
          </cell>
        </row>
        <row r="138">
          <cell r="C138">
            <v>8006</v>
          </cell>
          <cell r="D138">
            <v>28.199999999999996</v>
          </cell>
          <cell r="E138">
            <v>29.36</v>
          </cell>
          <cell r="F138">
            <v>30.520000000000003</v>
          </cell>
          <cell r="G138">
            <v>31.680000000000003</v>
          </cell>
          <cell r="H138">
            <v>32.839999999999989</v>
          </cell>
          <cell r="I138">
            <v>34</v>
          </cell>
          <cell r="J138">
            <v>35.360000000000007</v>
          </cell>
          <cell r="K138">
            <v>36.719999999999992</v>
          </cell>
          <cell r="L138">
            <v>38.08</v>
          </cell>
          <cell r="M138">
            <v>39.440000000000005</v>
          </cell>
          <cell r="N138">
            <v>40.800000000000004</v>
          </cell>
          <cell r="O138">
            <v>42.360000000000007</v>
          </cell>
          <cell r="P138">
            <v>43.919999999999987</v>
          </cell>
          <cell r="Q138">
            <v>45.47999999999999</v>
          </cell>
          <cell r="R138">
            <v>47.039999999999992</v>
          </cell>
          <cell r="S138">
            <v>48.600000000000009</v>
          </cell>
          <cell r="T138">
            <v>50.44</v>
          </cell>
          <cell r="U138">
            <v>52.280000000000008</v>
          </cell>
          <cell r="V138">
            <v>54.12</v>
          </cell>
          <cell r="W138">
            <v>55.960000000000008</v>
          </cell>
          <cell r="X138">
            <v>57.8</v>
          </cell>
          <cell r="Y138">
            <v>60.040000000000006</v>
          </cell>
          <cell r="Z138">
            <v>62.279999999999987</v>
          </cell>
          <cell r="AA138">
            <v>64.52000000000001</v>
          </cell>
          <cell r="AB138">
            <v>66.759999999999991</v>
          </cell>
          <cell r="AC138">
            <v>69</v>
          </cell>
          <cell r="AD138">
            <v>71.720000000000013</v>
          </cell>
          <cell r="AE138">
            <v>74.439999999999984</v>
          </cell>
          <cell r="AF138">
            <v>77.16</v>
          </cell>
          <cell r="AG138">
            <v>79.88000000000001</v>
          </cell>
          <cell r="AH138">
            <v>82.600000000000009</v>
          </cell>
        </row>
        <row r="139">
          <cell r="C139">
            <v>8008</v>
          </cell>
          <cell r="D139">
            <v>29.199999999999996</v>
          </cell>
          <cell r="E139">
            <v>30.36</v>
          </cell>
          <cell r="F139">
            <v>31.520000000000003</v>
          </cell>
          <cell r="G139">
            <v>32.680000000000007</v>
          </cell>
          <cell r="H139">
            <v>33.839999999999989</v>
          </cell>
          <cell r="I139">
            <v>35</v>
          </cell>
          <cell r="J139">
            <v>36.360000000000007</v>
          </cell>
          <cell r="K139">
            <v>37.720000000000013</v>
          </cell>
          <cell r="L139">
            <v>39.08</v>
          </cell>
          <cell r="M139">
            <v>40.440000000000005</v>
          </cell>
          <cell r="N139">
            <v>41.800000000000004</v>
          </cell>
          <cell r="O139">
            <v>43.360000000000007</v>
          </cell>
          <cell r="P139">
            <v>44.919999999999987</v>
          </cell>
          <cell r="Q139">
            <v>46.47999999999999</v>
          </cell>
          <cell r="R139">
            <v>48.039999999999992</v>
          </cell>
          <cell r="S139">
            <v>49.600000000000009</v>
          </cell>
          <cell r="T139">
            <v>51.639999999999993</v>
          </cell>
          <cell r="U139">
            <v>53.68</v>
          </cell>
          <cell r="V139">
            <v>55.719999999999992</v>
          </cell>
          <cell r="W139">
            <v>57.760000000000005</v>
          </cell>
          <cell r="X139">
            <v>59.8</v>
          </cell>
          <cell r="Y139">
            <v>62.11999999999999</v>
          </cell>
          <cell r="Z139">
            <v>64.44</v>
          </cell>
          <cell r="AA139">
            <v>66.760000000000005</v>
          </cell>
          <cell r="AB139">
            <v>69.080000000000013</v>
          </cell>
          <cell r="AC139">
            <v>71.399999999999991</v>
          </cell>
          <cell r="AD139">
            <v>74.12</v>
          </cell>
          <cell r="AE139">
            <v>76.840000000000018</v>
          </cell>
          <cell r="AF139">
            <v>79.560000000000031</v>
          </cell>
          <cell r="AG139">
            <v>82.28</v>
          </cell>
          <cell r="AH139">
            <v>85</v>
          </cell>
        </row>
        <row r="140">
          <cell r="C140">
            <v>8010</v>
          </cell>
          <cell r="D140">
            <v>29.6</v>
          </cell>
          <cell r="E140">
            <v>30.759999999999994</v>
          </cell>
          <cell r="F140">
            <v>31.919999999999995</v>
          </cell>
          <cell r="G140">
            <v>33.08</v>
          </cell>
          <cell r="H140">
            <v>34.24</v>
          </cell>
          <cell r="I140">
            <v>35.399999999999991</v>
          </cell>
          <cell r="J140">
            <v>36.76</v>
          </cell>
          <cell r="K140">
            <v>38.120000000000005</v>
          </cell>
          <cell r="L140">
            <v>39.480000000000011</v>
          </cell>
          <cell r="M140">
            <v>40.840000000000018</v>
          </cell>
          <cell r="N140">
            <v>42.199999999999996</v>
          </cell>
          <cell r="O140">
            <v>43.96</v>
          </cell>
          <cell r="P140">
            <v>45.720000000000006</v>
          </cell>
          <cell r="Q140">
            <v>47.480000000000011</v>
          </cell>
          <cell r="R140">
            <v>49.239999999999995</v>
          </cell>
          <cell r="S140">
            <v>51</v>
          </cell>
          <cell r="T140">
            <v>53.040000000000006</v>
          </cell>
          <cell r="U140">
            <v>55.079999999999991</v>
          </cell>
          <cell r="V140">
            <v>57.120000000000005</v>
          </cell>
          <cell r="W140">
            <v>59.16</v>
          </cell>
          <cell r="X140">
            <v>61.20000000000001</v>
          </cell>
          <cell r="Y140">
            <v>63.719999999999992</v>
          </cell>
          <cell r="Z140">
            <v>66.239999999999995</v>
          </cell>
          <cell r="AA140">
            <v>68.760000000000005</v>
          </cell>
          <cell r="AB140">
            <v>71.280000000000015</v>
          </cell>
          <cell r="AC140">
            <v>73.799999999999983</v>
          </cell>
          <cell r="AD140">
            <v>76.72</v>
          </cell>
          <cell r="AE140">
            <v>79.640000000000015</v>
          </cell>
          <cell r="AF140">
            <v>82.559999999999988</v>
          </cell>
          <cell r="AG140">
            <v>85.48</v>
          </cell>
          <cell r="AH140">
            <v>88.399999999999991</v>
          </cell>
        </row>
        <row r="141">
          <cell r="C141">
            <v>8012</v>
          </cell>
          <cell r="D141">
            <v>30.600000000000005</v>
          </cell>
          <cell r="E141">
            <v>31.679999999999996</v>
          </cell>
          <cell r="F141">
            <v>32.76</v>
          </cell>
          <cell r="G141">
            <v>33.840000000000003</v>
          </cell>
          <cell r="H141">
            <v>34.920000000000009</v>
          </cell>
          <cell r="I141">
            <v>36</v>
          </cell>
          <cell r="J141">
            <v>37.440000000000005</v>
          </cell>
          <cell r="K141">
            <v>38.88000000000001</v>
          </cell>
          <cell r="L141">
            <v>40.319999999999993</v>
          </cell>
          <cell r="M141">
            <v>41.76</v>
          </cell>
          <cell r="N141">
            <v>43.199999999999996</v>
          </cell>
          <cell r="O141">
            <v>44.96</v>
          </cell>
          <cell r="P141">
            <v>46.720000000000006</v>
          </cell>
          <cell r="Q141">
            <v>48.480000000000011</v>
          </cell>
          <cell r="R141">
            <v>50.239999999999995</v>
          </cell>
          <cell r="S141">
            <v>52</v>
          </cell>
          <cell r="T141">
            <v>54.11999999999999</v>
          </cell>
          <cell r="U141">
            <v>56.24</v>
          </cell>
          <cell r="V141">
            <v>58.359999999999985</v>
          </cell>
          <cell r="W141">
            <v>60.47999999999999</v>
          </cell>
          <cell r="X141">
            <v>62.600000000000009</v>
          </cell>
          <cell r="Y141">
            <v>65.239999999999995</v>
          </cell>
          <cell r="Z141">
            <v>67.879999999999981</v>
          </cell>
          <cell r="AA141">
            <v>70.52000000000001</v>
          </cell>
          <cell r="AB141">
            <v>73.16</v>
          </cell>
          <cell r="AC141">
            <v>75.799999999999983</v>
          </cell>
          <cell r="AD141">
            <v>78.800000000000011</v>
          </cell>
          <cell r="AE141">
            <v>81.8</v>
          </cell>
          <cell r="AF141">
            <v>84.799999999999983</v>
          </cell>
          <cell r="AG141">
            <v>87.799999999999969</v>
          </cell>
          <cell r="AH141">
            <v>90.799999999999983</v>
          </cell>
        </row>
        <row r="142">
          <cell r="C142">
            <v>8014</v>
          </cell>
          <cell r="D142">
            <v>30.600000000000005</v>
          </cell>
          <cell r="E142">
            <v>31.88</v>
          </cell>
          <cell r="F142">
            <v>33.159999999999989</v>
          </cell>
          <cell r="G142">
            <v>34.439999999999991</v>
          </cell>
          <cell r="H142">
            <v>35.719999999999992</v>
          </cell>
          <cell r="I142">
            <v>37</v>
          </cell>
          <cell r="J142">
            <v>38.440000000000005</v>
          </cell>
          <cell r="K142">
            <v>39.88000000000001</v>
          </cell>
          <cell r="L142">
            <v>41.319999999999993</v>
          </cell>
          <cell r="M142">
            <v>42.76</v>
          </cell>
          <cell r="N142">
            <v>44.199999999999996</v>
          </cell>
          <cell r="O142">
            <v>45.96</v>
          </cell>
          <cell r="P142">
            <v>47.720000000000006</v>
          </cell>
          <cell r="Q142">
            <v>49.480000000000011</v>
          </cell>
          <cell r="R142">
            <v>51.239999999999995</v>
          </cell>
          <cell r="S142">
            <v>53</v>
          </cell>
          <cell r="T142">
            <v>55.320000000000007</v>
          </cell>
          <cell r="U142">
            <v>57.64</v>
          </cell>
          <cell r="V142">
            <v>59.959999999999994</v>
          </cell>
          <cell r="W142">
            <v>62.279999999999987</v>
          </cell>
          <cell r="X142">
            <v>64.600000000000009</v>
          </cell>
          <cell r="Y142">
            <v>67.239999999999995</v>
          </cell>
          <cell r="Z142">
            <v>69.879999999999981</v>
          </cell>
          <cell r="AA142">
            <v>72.52000000000001</v>
          </cell>
          <cell r="AB142">
            <v>75.16</v>
          </cell>
          <cell r="AC142">
            <v>77.799999999999983</v>
          </cell>
          <cell r="AD142">
            <v>80.88</v>
          </cell>
          <cell r="AE142">
            <v>83.960000000000008</v>
          </cell>
          <cell r="AF142">
            <v>87.039999999999978</v>
          </cell>
          <cell r="AG142">
            <v>90.11999999999999</v>
          </cell>
          <cell r="AH142">
            <v>93.200000000000017</v>
          </cell>
        </row>
        <row r="143">
          <cell r="C143">
            <v>8016</v>
          </cell>
          <cell r="D143">
            <v>31.600000000000005</v>
          </cell>
          <cell r="E143">
            <v>32.759999999999991</v>
          </cell>
          <cell r="F143">
            <v>33.919999999999995</v>
          </cell>
          <cell r="G143">
            <v>35.08</v>
          </cell>
          <cell r="H143">
            <v>36.24</v>
          </cell>
          <cell r="I143">
            <v>37.399999999999991</v>
          </cell>
          <cell r="J143">
            <v>38.959999999999994</v>
          </cell>
          <cell r="K143">
            <v>40.519999999999996</v>
          </cell>
          <cell r="L143">
            <v>42.08</v>
          </cell>
          <cell r="M143">
            <v>43.64</v>
          </cell>
          <cell r="N143">
            <v>45.199999999999996</v>
          </cell>
          <cell r="O143">
            <v>47.040000000000006</v>
          </cell>
          <cell r="P143">
            <v>48.879999999999995</v>
          </cell>
          <cell r="Q143">
            <v>50.720000000000006</v>
          </cell>
          <cell r="R143">
            <v>52.560000000000016</v>
          </cell>
          <cell r="S143">
            <v>54.399999999999991</v>
          </cell>
          <cell r="T143">
            <v>56.639999999999993</v>
          </cell>
          <cell r="U143">
            <v>58.879999999999995</v>
          </cell>
          <cell r="V143">
            <v>61.119999999999983</v>
          </cell>
          <cell r="W143">
            <v>63.36</v>
          </cell>
          <cell r="X143">
            <v>65.600000000000009</v>
          </cell>
          <cell r="Y143">
            <v>68.400000000000006</v>
          </cell>
          <cell r="Z143">
            <v>71.2</v>
          </cell>
          <cell r="AA143">
            <v>74</v>
          </cell>
          <cell r="AB143">
            <v>76.8</v>
          </cell>
          <cell r="AC143">
            <v>79.600000000000009</v>
          </cell>
          <cell r="AD143">
            <v>82.720000000000013</v>
          </cell>
          <cell r="AE143">
            <v>85.839999999999975</v>
          </cell>
          <cell r="AF143">
            <v>88.95999999999998</v>
          </cell>
          <cell r="AG143">
            <v>92.079999999999984</v>
          </cell>
          <cell r="AH143">
            <v>95.200000000000017</v>
          </cell>
        </row>
        <row r="144">
          <cell r="C144">
            <v>8018</v>
          </cell>
          <cell r="D144">
            <v>32.600000000000009</v>
          </cell>
          <cell r="E144">
            <v>33.759999999999991</v>
          </cell>
          <cell r="F144">
            <v>34.919999999999995</v>
          </cell>
          <cell r="G144">
            <v>36.08</v>
          </cell>
          <cell r="H144">
            <v>37.24</v>
          </cell>
          <cell r="I144">
            <v>38.399999999999991</v>
          </cell>
          <cell r="J144">
            <v>39.959999999999994</v>
          </cell>
          <cell r="K144">
            <v>41.519999999999996</v>
          </cell>
          <cell r="L144">
            <v>43.08</v>
          </cell>
          <cell r="M144">
            <v>44.64</v>
          </cell>
          <cell r="N144">
            <v>46.199999999999996</v>
          </cell>
          <cell r="O144">
            <v>48.040000000000006</v>
          </cell>
          <cell r="P144">
            <v>49.879999999999995</v>
          </cell>
          <cell r="Q144">
            <v>51.720000000000006</v>
          </cell>
          <cell r="R144">
            <v>53.560000000000016</v>
          </cell>
          <cell r="S144">
            <v>55.399999999999991</v>
          </cell>
          <cell r="T144">
            <v>57.84</v>
          </cell>
          <cell r="U144">
            <v>60.28</v>
          </cell>
          <cell r="V144">
            <v>62.719999999999992</v>
          </cell>
          <cell r="W144">
            <v>65.160000000000011</v>
          </cell>
          <cell r="X144">
            <v>67.600000000000009</v>
          </cell>
          <cell r="Y144">
            <v>70.400000000000006</v>
          </cell>
          <cell r="Z144">
            <v>73.2</v>
          </cell>
          <cell r="AA144">
            <v>76</v>
          </cell>
          <cell r="AB144">
            <v>78.8</v>
          </cell>
          <cell r="AC144">
            <v>81.600000000000009</v>
          </cell>
          <cell r="AD144">
            <v>84.8</v>
          </cell>
          <cell r="AE144">
            <v>87.999999999999986</v>
          </cell>
          <cell r="AF144">
            <v>91.199999999999974</v>
          </cell>
          <cell r="AG144">
            <v>94.4</v>
          </cell>
          <cell r="AH144">
            <v>97.600000000000009</v>
          </cell>
        </row>
        <row r="145">
          <cell r="C145">
            <v>8020</v>
          </cell>
          <cell r="D145">
            <v>33</v>
          </cell>
          <cell r="E145">
            <v>34.28</v>
          </cell>
          <cell r="F145">
            <v>35.56</v>
          </cell>
          <cell r="G145">
            <v>36.840000000000003</v>
          </cell>
          <cell r="H145">
            <v>38.120000000000005</v>
          </cell>
          <cell r="I145">
            <v>39.399999999999991</v>
          </cell>
          <cell r="J145">
            <v>40.839999999999996</v>
          </cell>
          <cell r="K145">
            <v>42.28</v>
          </cell>
          <cell r="L145">
            <v>43.720000000000006</v>
          </cell>
          <cell r="M145">
            <v>45.160000000000011</v>
          </cell>
          <cell r="N145">
            <v>46.600000000000009</v>
          </cell>
          <cell r="O145">
            <v>48.639999999999993</v>
          </cell>
          <cell r="P145">
            <v>50.68</v>
          </cell>
          <cell r="Q145">
            <v>52.719999999999985</v>
          </cell>
          <cell r="R145">
            <v>54.759999999999991</v>
          </cell>
          <cell r="S145">
            <v>56.800000000000004</v>
          </cell>
          <cell r="T145">
            <v>59.240000000000009</v>
          </cell>
          <cell r="U145">
            <v>61.679999999999993</v>
          </cell>
          <cell r="V145">
            <v>64.120000000000019</v>
          </cell>
          <cell r="W145">
            <v>66.56</v>
          </cell>
          <cell r="X145">
            <v>69</v>
          </cell>
          <cell r="Y145">
            <v>71.920000000000016</v>
          </cell>
          <cell r="Z145">
            <v>74.839999999999989</v>
          </cell>
          <cell r="AA145">
            <v>77.760000000000005</v>
          </cell>
          <cell r="AB145">
            <v>80.680000000000021</v>
          </cell>
          <cell r="AC145">
            <v>83.600000000000009</v>
          </cell>
          <cell r="AD145">
            <v>86.879999999999981</v>
          </cell>
          <cell r="AE145">
            <v>90.16</v>
          </cell>
          <cell r="AF145">
            <v>93.440000000000012</v>
          </cell>
          <cell r="AG145">
            <v>96.719999999999985</v>
          </cell>
          <cell r="AH145">
            <v>100</v>
          </cell>
        </row>
        <row r="146">
          <cell r="C146">
            <v>8022</v>
          </cell>
          <cell r="D146">
            <v>33.600000000000009</v>
          </cell>
          <cell r="E146">
            <v>34.839999999999996</v>
          </cell>
          <cell r="F146">
            <v>36.080000000000005</v>
          </cell>
          <cell r="G146">
            <v>37.319999999999993</v>
          </cell>
          <cell r="H146">
            <v>38.56</v>
          </cell>
          <cell r="I146">
            <v>39.800000000000004</v>
          </cell>
          <cell r="J146">
            <v>41.360000000000007</v>
          </cell>
          <cell r="K146">
            <v>42.919999999999987</v>
          </cell>
          <cell r="L146">
            <v>44.47999999999999</v>
          </cell>
          <cell r="M146">
            <v>46.039999999999992</v>
          </cell>
          <cell r="N146">
            <v>47.600000000000009</v>
          </cell>
          <cell r="O146">
            <v>49.639999999999993</v>
          </cell>
          <cell r="P146">
            <v>51.68</v>
          </cell>
          <cell r="Q146">
            <v>53.719999999999985</v>
          </cell>
          <cell r="R146">
            <v>55.759999999999991</v>
          </cell>
          <cell r="S146">
            <v>57.8</v>
          </cell>
          <cell r="T146">
            <v>60.319999999999993</v>
          </cell>
          <cell r="U146">
            <v>62.84</v>
          </cell>
          <cell r="V146">
            <v>65.360000000000014</v>
          </cell>
          <cell r="W146">
            <v>67.880000000000024</v>
          </cell>
          <cell r="X146">
            <v>70.399999999999991</v>
          </cell>
          <cell r="Y146">
            <v>73.320000000000007</v>
          </cell>
          <cell r="Z146">
            <v>76.239999999999981</v>
          </cell>
          <cell r="AA146">
            <v>79.16</v>
          </cell>
          <cell r="AB146">
            <v>82.080000000000013</v>
          </cell>
          <cell r="AC146">
            <v>85</v>
          </cell>
          <cell r="AD146">
            <v>88.399999999999991</v>
          </cell>
          <cell r="AE146">
            <v>91.799999999999983</v>
          </cell>
          <cell r="AF146">
            <v>95.200000000000017</v>
          </cell>
          <cell r="AG146">
            <v>98.600000000000009</v>
          </cell>
          <cell r="AH146">
            <v>102</v>
          </cell>
        </row>
        <row r="147">
          <cell r="C147">
            <v>8024</v>
          </cell>
          <cell r="D147">
            <v>34</v>
          </cell>
          <cell r="E147">
            <v>35.360000000000007</v>
          </cell>
          <cell r="F147">
            <v>36.719999999999992</v>
          </cell>
          <cell r="G147">
            <v>38.08</v>
          </cell>
          <cell r="H147">
            <v>39.440000000000005</v>
          </cell>
          <cell r="I147">
            <v>40.800000000000004</v>
          </cell>
          <cell r="J147">
            <v>42.360000000000007</v>
          </cell>
          <cell r="K147">
            <v>43.919999999999987</v>
          </cell>
          <cell r="L147">
            <v>45.47999999999999</v>
          </cell>
          <cell r="M147">
            <v>47.039999999999992</v>
          </cell>
          <cell r="N147">
            <v>48.600000000000009</v>
          </cell>
          <cell r="O147">
            <v>50.72</v>
          </cell>
          <cell r="P147">
            <v>52.839999999999989</v>
          </cell>
          <cell r="Q147">
            <v>54.959999999999994</v>
          </cell>
          <cell r="R147">
            <v>57.08</v>
          </cell>
          <cell r="S147">
            <v>59.2</v>
          </cell>
          <cell r="T147">
            <v>61.64</v>
          </cell>
          <cell r="U147">
            <v>64.079999999999984</v>
          </cell>
          <cell r="V147">
            <v>66.52000000000001</v>
          </cell>
          <cell r="W147">
            <v>68.959999999999994</v>
          </cell>
          <cell r="X147">
            <v>71.399999999999991</v>
          </cell>
          <cell r="Y147">
            <v>74.52</v>
          </cell>
          <cell r="Z147">
            <v>77.64</v>
          </cell>
          <cell r="AA147">
            <v>80.760000000000005</v>
          </cell>
          <cell r="AB147">
            <v>83.879999999999967</v>
          </cell>
          <cell r="AC147">
            <v>87</v>
          </cell>
          <cell r="AD147">
            <v>90.480000000000018</v>
          </cell>
          <cell r="AE147">
            <v>93.96</v>
          </cell>
          <cell r="AF147">
            <v>97.440000000000012</v>
          </cell>
          <cell r="AG147">
            <v>100.91999999999999</v>
          </cell>
          <cell r="AH147">
            <v>104.39999999999999</v>
          </cell>
        </row>
        <row r="148">
          <cell r="C148">
            <v>8026</v>
          </cell>
          <cell r="D148">
            <v>35</v>
          </cell>
          <cell r="E148">
            <v>36.360000000000007</v>
          </cell>
          <cell r="F148">
            <v>37.720000000000013</v>
          </cell>
          <cell r="G148">
            <v>39.08</v>
          </cell>
          <cell r="H148">
            <v>40.440000000000005</v>
          </cell>
          <cell r="I148">
            <v>41.800000000000004</v>
          </cell>
          <cell r="J148">
            <v>43.360000000000007</v>
          </cell>
          <cell r="K148">
            <v>44.919999999999987</v>
          </cell>
          <cell r="L148">
            <v>46.47999999999999</v>
          </cell>
          <cell r="M148">
            <v>48.039999999999992</v>
          </cell>
          <cell r="N148">
            <v>49.600000000000009</v>
          </cell>
          <cell r="O148">
            <v>51.72</v>
          </cell>
          <cell r="P148">
            <v>53.839999999999989</v>
          </cell>
          <cell r="Q148">
            <v>55.959999999999994</v>
          </cell>
          <cell r="R148">
            <v>58.08</v>
          </cell>
          <cell r="S148">
            <v>60.2</v>
          </cell>
          <cell r="T148">
            <v>62.84</v>
          </cell>
          <cell r="U148">
            <v>65.47999999999999</v>
          </cell>
          <cell r="V148">
            <v>68.119999999999976</v>
          </cell>
          <cell r="W148">
            <v>70.760000000000005</v>
          </cell>
          <cell r="X148">
            <v>73.399999999999991</v>
          </cell>
          <cell r="Y148">
            <v>76.399999999999977</v>
          </cell>
          <cell r="Z148">
            <v>79.400000000000006</v>
          </cell>
          <cell r="AA148">
            <v>82.399999999999991</v>
          </cell>
          <cell r="AB148">
            <v>85.399999999999977</v>
          </cell>
          <cell r="AC148">
            <v>88.399999999999991</v>
          </cell>
          <cell r="AD148">
            <v>91.999999999999986</v>
          </cell>
          <cell r="AE148">
            <v>95.600000000000023</v>
          </cell>
          <cell r="AF148">
            <v>99.200000000000017</v>
          </cell>
          <cell r="AG148">
            <v>102.80000000000001</v>
          </cell>
          <cell r="AH148">
            <v>106.39999999999999</v>
          </cell>
        </row>
        <row r="149">
          <cell r="C149">
            <v>8028</v>
          </cell>
          <cell r="D149">
            <v>35</v>
          </cell>
          <cell r="E149">
            <v>36.360000000000007</v>
          </cell>
          <cell r="F149">
            <v>37.720000000000013</v>
          </cell>
          <cell r="G149">
            <v>39.08</v>
          </cell>
          <cell r="H149">
            <v>40.440000000000005</v>
          </cell>
          <cell r="I149">
            <v>41.800000000000004</v>
          </cell>
          <cell r="J149">
            <v>43.560000000000009</v>
          </cell>
          <cell r="K149">
            <v>45.319999999999993</v>
          </cell>
          <cell r="L149">
            <v>47.08</v>
          </cell>
          <cell r="M149">
            <v>48.84</v>
          </cell>
          <cell r="N149">
            <v>50.600000000000009</v>
          </cell>
          <cell r="O149">
            <v>52.72</v>
          </cell>
          <cell r="P149">
            <v>54.839999999999989</v>
          </cell>
          <cell r="Q149">
            <v>56.959999999999994</v>
          </cell>
          <cell r="R149">
            <v>59.08</v>
          </cell>
          <cell r="S149">
            <v>61.20000000000001</v>
          </cell>
          <cell r="T149">
            <v>63.919999999999995</v>
          </cell>
          <cell r="U149">
            <v>66.64</v>
          </cell>
          <cell r="V149">
            <v>69.360000000000014</v>
          </cell>
          <cell r="W149">
            <v>72.079999999999984</v>
          </cell>
          <cell r="X149">
            <v>74.799999999999983</v>
          </cell>
          <cell r="Y149">
            <v>77.919999999999987</v>
          </cell>
          <cell r="Z149">
            <v>81.039999999999992</v>
          </cell>
          <cell r="AA149">
            <v>84.16</v>
          </cell>
          <cell r="AB149">
            <v>87.28</v>
          </cell>
          <cell r="AC149">
            <v>90.399999999999991</v>
          </cell>
          <cell r="AD149">
            <v>93.999999999999986</v>
          </cell>
          <cell r="AE149">
            <v>97.600000000000023</v>
          </cell>
          <cell r="AF149">
            <v>101.20000000000002</v>
          </cell>
          <cell r="AG149">
            <v>104.80000000000001</v>
          </cell>
          <cell r="AH149">
            <v>108.39999999999999</v>
          </cell>
        </row>
        <row r="150">
          <cell r="C150">
            <v>8030</v>
          </cell>
          <cell r="D150">
            <v>36</v>
          </cell>
          <cell r="E150">
            <v>37.360000000000007</v>
          </cell>
          <cell r="F150">
            <v>38.720000000000013</v>
          </cell>
          <cell r="G150">
            <v>40.08</v>
          </cell>
          <cell r="H150">
            <v>41.440000000000005</v>
          </cell>
          <cell r="I150">
            <v>42.800000000000004</v>
          </cell>
          <cell r="J150">
            <v>44.639999999999993</v>
          </cell>
          <cell r="K150">
            <v>46.480000000000004</v>
          </cell>
          <cell r="L150">
            <v>48.320000000000014</v>
          </cell>
          <cell r="M150">
            <v>50.160000000000004</v>
          </cell>
          <cell r="N150">
            <v>52</v>
          </cell>
          <cell r="O150">
            <v>54.11999999999999</v>
          </cell>
          <cell r="P150">
            <v>56.24</v>
          </cell>
          <cell r="Q150">
            <v>58.359999999999985</v>
          </cell>
          <cell r="R150">
            <v>60.47999999999999</v>
          </cell>
          <cell r="S150">
            <v>62.600000000000009</v>
          </cell>
          <cell r="T150">
            <v>65.239999999999995</v>
          </cell>
          <cell r="U150">
            <v>67.879999999999981</v>
          </cell>
          <cell r="V150">
            <v>70.52000000000001</v>
          </cell>
          <cell r="W150">
            <v>73.16</v>
          </cell>
          <cell r="X150">
            <v>75.799999999999983</v>
          </cell>
          <cell r="Y150">
            <v>79.000000000000014</v>
          </cell>
          <cell r="Z150">
            <v>82.2</v>
          </cell>
          <cell r="AA150">
            <v>85.399999999999991</v>
          </cell>
          <cell r="AB150">
            <v>88.59999999999998</v>
          </cell>
          <cell r="AC150">
            <v>91.799999999999983</v>
          </cell>
          <cell r="AD150">
            <v>95.48</v>
          </cell>
          <cell r="AE150">
            <v>99.160000000000025</v>
          </cell>
          <cell r="AF150">
            <v>102.84</v>
          </cell>
          <cell r="AG150">
            <v>106.52000000000002</v>
          </cell>
          <cell r="AH150">
            <v>110.20000000000002</v>
          </cell>
        </row>
        <row r="151">
          <cell r="C151">
            <v>9000</v>
          </cell>
          <cell r="D151">
            <v>25.6</v>
          </cell>
          <cell r="E151">
            <v>26.68</v>
          </cell>
          <cell r="F151">
            <v>27.76</v>
          </cell>
          <cell r="G151">
            <v>28.84</v>
          </cell>
          <cell r="H151">
            <v>29.92</v>
          </cell>
          <cell r="I151">
            <v>31</v>
          </cell>
          <cell r="J151">
            <v>32.24</v>
          </cell>
          <cell r="K151">
            <v>33.479999999999997</v>
          </cell>
          <cell r="L151">
            <v>34.72</v>
          </cell>
          <cell r="M151">
            <v>35.96</v>
          </cell>
          <cell r="N151">
            <v>37.200000000000003</v>
          </cell>
          <cell r="O151">
            <v>38.68</v>
          </cell>
          <cell r="P151">
            <v>40.159999999999997</v>
          </cell>
          <cell r="Q151">
            <v>41.64</v>
          </cell>
          <cell r="R151">
            <v>43.12</v>
          </cell>
          <cell r="S151">
            <v>44.6</v>
          </cell>
          <cell r="T151">
            <v>46.32</v>
          </cell>
          <cell r="U151">
            <v>48.04</v>
          </cell>
          <cell r="V151">
            <v>49.76</v>
          </cell>
          <cell r="W151">
            <v>51.48</v>
          </cell>
          <cell r="X151">
            <v>53.2</v>
          </cell>
          <cell r="Y151">
            <v>55.16</v>
          </cell>
          <cell r="Z151">
            <v>57.12</v>
          </cell>
          <cell r="AA151">
            <v>59.08</v>
          </cell>
          <cell r="AB151">
            <v>61.04</v>
          </cell>
          <cell r="AC151">
            <v>63</v>
          </cell>
          <cell r="AD151">
            <v>65.319999999999993</v>
          </cell>
          <cell r="AE151">
            <v>67.64</v>
          </cell>
          <cell r="AF151">
            <v>69.959999999999994</v>
          </cell>
          <cell r="AG151">
            <v>72.28</v>
          </cell>
          <cell r="AH151">
            <v>74.599999999999994</v>
          </cell>
        </row>
        <row r="152">
          <cell r="C152">
            <v>9002</v>
          </cell>
          <cell r="D152">
            <v>25.6</v>
          </cell>
          <cell r="E152">
            <v>26.68</v>
          </cell>
          <cell r="F152">
            <v>27.76</v>
          </cell>
          <cell r="G152">
            <v>28.84</v>
          </cell>
          <cell r="H152">
            <v>29.92</v>
          </cell>
          <cell r="I152">
            <v>31</v>
          </cell>
          <cell r="J152">
            <v>32.24</v>
          </cell>
          <cell r="K152">
            <v>33.479999999999997</v>
          </cell>
          <cell r="L152">
            <v>34.72</v>
          </cell>
          <cell r="M152">
            <v>35.96</v>
          </cell>
          <cell r="N152">
            <v>37.200000000000003</v>
          </cell>
          <cell r="O152">
            <v>38.68</v>
          </cell>
          <cell r="P152">
            <v>40.159999999999997</v>
          </cell>
          <cell r="Q152">
            <v>41.64</v>
          </cell>
          <cell r="R152">
            <v>43.12</v>
          </cell>
          <cell r="S152">
            <v>44.6</v>
          </cell>
          <cell r="T152">
            <v>46.32</v>
          </cell>
          <cell r="U152">
            <v>48.04</v>
          </cell>
          <cell r="V152">
            <v>49.76</v>
          </cell>
          <cell r="W152">
            <v>51.48</v>
          </cell>
          <cell r="X152">
            <v>53.2</v>
          </cell>
          <cell r="Y152">
            <v>55.16</v>
          </cell>
          <cell r="Z152">
            <v>57.12</v>
          </cell>
          <cell r="AA152">
            <v>59.08</v>
          </cell>
          <cell r="AB152">
            <v>61.04</v>
          </cell>
          <cell r="AC152">
            <v>63</v>
          </cell>
          <cell r="AD152">
            <v>65.319999999999993</v>
          </cell>
          <cell r="AE152">
            <v>67.64</v>
          </cell>
          <cell r="AF152">
            <v>69.959999999999994</v>
          </cell>
          <cell r="AG152">
            <v>72.28</v>
          </cell>
          <cell r="AH152">
            <v>74.599999999999994</v>
          </cell>
        </row>
        <row r="153">
          <cell r="C153">
            <v>9004</v>
          </cell>
          <cell r="D153">
            <v>25.599999999999994</v>
          </cell>
          <cell r="E153">
            <v>26.68</v>
          </cell>
          <cell r="F153">
            <v>27.760000000000005</v>
          </cell>
          <cell r="G153">
            <v>28.840000000000003</v>
          </cell>
          <cell r="H153">
            <v>29.919999999999995</v>
          </cell>
          <cell r="I153">
            <v>31</v>
          </cell>
          <cell r="J153">
            <v>32.24</v>
          </cell>
          <cell r="K153">
            <v>33.480000000000004</v>
          </cell>
          <cell r="L153">
            <v>34.720000000000006</v>
          </cell>
          <cell r="M153">
            <v>35.960000000000008</v>
          </cell>
          <cell r="N153">
            <v>37.199999999999989</v>
          </cell>
          <cell r="O153">
            <v>38.679999999999993</v>
          </cell>
          <cell r="P153">
            <v>40.159999999999997</v>
          </cell>
          <cell r="Q153">
            <v>41.64</v>
          </cell>
          <cell r="R153">
            <v>43.120000000000005</v>
          </cell>
          <cell r="S153">
            <v>44.599999999999994</v>
          </cell>
          <cell r="T153">
            <v>46.320000000000007</v>
          </cell>
          <cell r="U153">
            <v>48.039999999999992</v>
          </cell>
          <cell r="V153">
            <v>49.760000000000005</v>
          </cell>
          <cell r="W153">
            <v>51.480000000000018</v>
          </cell>
          <cell r="X153">
            <v>53.199999999999989</v>
          </cell>
          <cell r="Y153">
            <v>55.16</v>
          </cell>
          <cell r="Z153">
            <v>57.120000000000005</v>
          </cell>
          <cell r="AA153">
            <v>59.08</v>
          </cell>
          <cell r="AB153">
            <v>61.039999999999971</v>
          </cell>
          <cell r="AC153">
            <v>63</v>
          </cell>
          <cell r="AD153">
            <v>65.319999999999979</v>
          </cell>
          <cell r="AE153">
            <v>67.640000000000015</v>
          </cell>
          <cell r="AF153">
            <v>69.959999999999994</v>
          </cell>
          <cell r="AG153">
            <v>72.28000000000003</v>
          </cell>
          <cell r="AH153">
            <v>74.600000000000023</v>
          </cell>
        </row>
        <row r="154">
          <cell r="C154">
            <v>9006</v>
          </cell>
          <cell r="D154">
            <v>26.599999999999994</v>
          </cell>
          <cell r="E154">
            <v>27.68</v>
          </cell>
          <cell r="F154">
            <v>28.760000000000005</v>
          </cell>
          <cell r="G154">
            <v>29.840000000000003</v>
          </cell>
          <cell r="H154">
            <v>30.919999999999991</v>
          </cell>
          <cell r="I154">
            <v>32</v>
          </cell>
          <cell r="J154">
            <v>33.280000000000008</v>
          </cell>
          <cell r="K154">
            <v>34.559999999999988</v>
          </cell>
          <cell r="L154">
            <v>35.839999999999996</v>
          </cell>
          <cell r="M154">
            <v>37.120000000000005</v>
          </cell>
          <cell r="N154">
            <v>38.400000000000006</v>
          </cell>
          <cell r="O154">
            <v>39.88000000000001</v>
          </cell>
          <cell r="P154">
            <v>41.359999999999985</v>
          </cell>
          <cell r="Q154">
            <v>42.839999999999989</v>
          </cell>
          <cell r="R154">
            <v>44.319999999999993</v>
          </cell>
          <cell r="S154">
            <v>45.800000000000011</v>
          </cell>
          <cell r="T154">
            <v>47.519999999999996</v>
          </cell>
          <cell r="U154">
            <v>49.240000000000009</v>
          </cell>
          <cell r="V154">
            <v>50.959999999999994</v>
          </cell>
          <cell r="W154">
            <v>52.680000000000007</v>
          </cell>
          <cell r="X154">
            <v>54.4</v>
          </cell>
          <cell r="Y154">
            <v>56.52000000000001</v>
          </cell>
          <cell r="Z154">
            <v>58.639999999999986</v>
          </cell>
          <cell r="AA154">
            <v>60.760000000000012</v>
          </cell>
          <cell r="AB154">
            <v>62.879999999999995</v>
          </cell>
          <cell r="AC154">
            <v>65</v>
          </cell>
          <cell r="AD154">
            <v>67.560000000000016</v>
          </cell>
          <cell r="AE154">
            <v>70.119999999999976</v>
          </cell>
          <cell r="AF154">
            <v>72.679999999999993</v>
          </cell>
          <cell r="AG154">
            <v>75.240000000000009</v>
          </cell>
          <cell r="AH154">
            <v>77.800000000000011</v>
          </cell>
        </row>
        <row r="155">
          <cell r="C155">
            <v>9008</v>
          </cell>
          <cell r="D155">
            <v>27.599999999999994</v>
          </cell>
          <cell r="E155">
            <v>28.68</v>
          </cell>
          <cell r="F155">
            <v>29.760000000000005</v>
          </cell>
          <cell r="G155">
            <v>30.840000000000007</v>
          </cell>
          <cell r="H155">
            <v>31.919999999999991</v>
          </cell>
          <cell r="I155">
            <v>33</v>
          </cell>
          <cell r="J155">
            <v>34.280000000000008</v>
          </cell>
          <cell r="K155">
            <v>35.560000000000016</v>
          </cell>
          <cell r="L155">
            <v>36.839999999999996</v>
          </cell>
          <cell r="M155">
            <v>38.120000000000005</v>
          </cell>
          <cell r="N155">
            <v>39.400000000000006</v>
          </cell>
          <cell r="O155">
            <v>40.88000000000001</v>
          </cell>
          <cell r="P155">
            <v>42.359999999999985</v>
          </cell>
          <cell r="Q155">
            <v>43.839999999999989</v>
          </cell>
          <cell r="R155">
            <v>45.319999999999993</v>
          </cell>
          <cell r="S155">
            <v>46.800000000000011</v>
          </cell>
          <cell r="T155">
            <v>48.719999999999992</v>
          </cell>
          <cell r="U155">
            <v>50.64</v>
          </cell>
          <cell r="V155">
            <v>52.559999999999988</v>
          </cell>
          <cell r="W155">
            <v>54.480000000000004</v>
          </cell>
          <cell r="X155">
            <v>56.4</v>
          </cell>
          <cell r="Y155">
            <v>58.559999999999988</v>
          </cell>
          <cell r="Z155">
            <v>60.72</v>
          </cell>
          <cell r="AA155">
            <v>62.88000000000001</v>
          </cell>
          <cell r="AB155">
            <v>65.04000000000002</v>
          </cell>
          <cell r="AC155">
            <v>67.199999999999989</v>
          </cell>
          <cell r="AD155">
            <v>69.760000000000005</v>
          </cell>
          <cell r="AE155">
            <v>72.320000000000022</v>
          </cell>
          <cell r="AF155">
            <v>74.880000000000038</v>
          </cell>
          <cell r="AG155">
            <v>77.44</v>
          </cell>
          <cell r="AH155">
            <v>80</v>
          </cell>
        </row>
        <row r="156">
          <cell r="C156">
            <v>9010</v>
          </cell>
          <cell r="D156">
            <v>27.8</v>
          </cell>
          <cell r="E156">
            <v>28.879999999999995</v>
          </cell>
          <cell r="F156">
            <v>29.959999999999994</v>
          </cell>
          <cell r="G156">
            <v>31.04</v>
          </cell>
          <cell r="H156">
            <v>32.120000000000005</v>
          </cell>
          <cell r="I156">
            <v>33.199999999999989</v>
          </cell>
          <cell r="J156">
            <v>34.479999999999997</v>
          </cell>
          <cell r="K156">
            <v>35.760000000000005</v>
          </cell>
          <cell r="L156">
            <v>37.040000000000013</v>
          </cell>
          <cell r="M156">
            <v>38.320000000000022</v>
          </cell>
          <cell r="N156">
            <v>39.599999999999994</v>
          </cell>
          <cell r="O156">
            <v>41.28</v>
          </cell>
          <cell r="P156">
            <v>42.960000000000008</v>
          </cell>
          <cell r="Q156">
            <v>44.640000000000015</v>
          </cell>
          <cell r="R156">
            <v>46.319999999999993</v>
          </cell>
          <cell r="S156">
            <v>48</v>
          </cell>
          <cell r="T156">
            <v>49.920000000000009</v>
          </cell>
          <cell r="U156">
            <v>51.839999999999989</v>
          </cell>
          <cell r="V156">
            <v>53.760000000000005</v>
          </cell>
          <cell r="W156">
            <v>55.679999999999993</v>
          </cell>
          <cell r="X156">
            <v>57.600000000000009</v>
          </cell>
          <cell r="Y156">
            <v>59.959999999999994</v>
          </cell>
          <cell r="Z156">
            <v>62.319999999999993</v>
          </cell>
          <cell r="AA156">
            <v>64.680000000000007</v>
          </cell>
          <cell r="AB156">
            <v>67.04000000000002</v>
          </cell>
          <cell r="AC156">
            <v>69.399999999999977</v>
          </cell>
          <cell r="AD156">
            <v>72.16</v>
          </cell>
          <cell r="AE156">
            <v>74.920000000000016</v>
          </cell>
          <cell r="AF156">
            <v>77.679999999999978</v>
          </cell>
          <cell r="AG156">
            <v>80.44</v>
          </cell>
          <cell r="AH156">
            <v>83.199999999999989</v>
          </cell>
        </row>
        <row r="157">
          <cell r="C157">
            <v>9012</v>
          </cell>
          <cell r="D157">
            <v>28.800000000000004</v>
          </cell>
          <cell r="E157">
            <v>29.839999999999996</v>
          </cell>
          <cell r="F157">
            <v>30.879999999999995</v>
          </cell>
          <cell r="G157">
            <v>31.92</v>
          </cell>
          <cell r="H157">
            <v>32.960000000000008</v>
          </cell>
          <cell r="I157">
            <v>34</v>
          </cell>
          <cell r="J157">
            <v>35.320000000000007</v>
          </cell>
          <cell r="K157">
            <v>36.640000000000015</v>
          </cell>
          <cell r="L157">
            <v>37.959999999999994</v>
          </cell>
          <cell r="M157">
            <v>39.28</v>
          </cell>
          <cell r="N157">
            <v>40.599999999999994</v>
          </cell>
          <cell r="O157">
            <v>42.28</v>
          </cell>
          <cell r="P157">
            <v>43.960000000000008</v>
          </cell>
          <cell r="Q157">
            <v>45.640000000000015</v>
          </cell>
          <cell r="R157">
            <v>47.319999999999993</v>
          </cell>
          <cell r="S157">
            <v>49</v>
          </cell>
          <cell r="T157">
            <v>50.959999999999987</v>
          </cell>
          <cell r="U157">
            <v>52.92</v>
          </cell>
          <cell r="V157">
            <v>54.879999999999981</v>
          </cell>
          <cell r="W157">
            <v>56.839999999999989</v>
          </cell>
          <cell r="X157">
            <v>58.800000000000011</v>
          </cell>
          <cell r="Y157">
            <v>61.319999999999993</v>
          </cell>
          <cell r="Z157">
            <v>63.839999999999982</v>
          </cell>
          <cell r="AA157">
            <v>66.360000000000014</v>
          </cell>
          <cell r="AB157">
            <v>68.88</v>
          </cell>
          <cell r="AC157">
            <v>71.399999999999977</v>
          </cell>
          <cell r="AD157">
            <v>74.200000000000017</v>
          </cell>
          <cell r="AE157">
            <v>77</v>
          </cell>
          <cell r="AF157">
            <v>79.799999999999983</v>
          </cell>
          <cell r="AG157">
            <v>82.599999999999966</v>
          </cell>
          <cell r="AH157">
            <v>85.399999999999977</v>
          </cell>
        </row>
        <row r="158">
          <cell r="C158">
            <v>9014</v>
          </cell>
          <cell r="D158">
            <v>28.800000000000004</v>
          </cell>
          <cell r="E158">
            <v>30.04</v>
          </cell>
          <cell r="F158">
            <v>31.27999999999999</v>
          </cell>
          <cell r="G158">
            <v>32.519999999999989</v>
          </cell>
          <cell r="H158">
            <v>33.759999999999991</v>
          </cell>
          <cell r="I158">
            <v>35</v>
          </cell>
          <cell r="J158">
            <v>36.320000000000007</v>
          </cell>
          <cell r="K158">
            <v>37.640000000000015</v>
          </cell>
          <cell r="L158">
            <v>38.959999999999994</v>
          </cell>
          <cell r="M158">
            <v>40.28</v>
          </cell>
          <cell r="N158">
            <v>41.599999999999994</v>
          </cell>
          <cell r="O158">
            <v>43.28</v>
          </cell>
          <cell r="P158">
            <v>44.960000000000008</v>
          </cell>
          <cell r="Q158">
            <v>46.640000000000015</v>
          </cell>
          <cell r="R158">
            <v>48.319999999999993</v>
          </cell>
          <cell r="S158">
            <v>50</v>
          </cell>
          <cell r="T158">
            <v>52.160000000000011</v>
          </cell>
          <cell r="U158">
            <v>54.32</v>
          </cell>
          <cell r="V158">
            <v>56.48</v>
          </cell>
          <cell r="W158">
            <v>58.639999999999986</v>
          </cell>
          <cell r="X158">
            <v>60.800000000000011</v>
          </cell>
          <cell r="Y158">
            <v>63.319999999999993</v>
          </cell>
          <cell r="Z158">
            <v>65.839999999999975</v>
          </cell>
          <cell r="AA158">
            <v>68.360000000000014</v>
          </cell>
          <cell r="AB158">
            <v>70.88</v>
          </cell>
          <cell r="AC158">
            <v>73.399999999999977</v>
          </cell>
          <cell r="AD158">
            <v>76.239999999999995</v>
          </cell>
          <cell r="AE158">
            <v>79.080000000000013</v>
          </cell>
          <cell r="AF158">
            <v>81.919999999999973</v>
          </cell>
          <cell r="AG158">
            <v>84.759999999999991</v>
          </cell>
          <cell r="AH158">
            <v>87.600000000000023</v>
          </cell>
        </row>
        <row r="159">
          <cell r="C159">
            <v>9016</v>
          </cell>
          <cell r="D159">
            <v>29.800000000000004</v>
          </cell>
          <cell r="E159">
            <v>30.879999999999992</v>
          </cell>
          <cell r="F159">
            <v>31.959999999999994</v>
          </cell>
          <cell r="G159">
            <v>33.04</v>
          </cell>
          <cell r="H159">
            <v>34.120000000000005</v>
          </cell>
          <cell r="I159">
            <v>35.199999999999989</v>
          </cell>
          <cell r="J159">
            <v>36.679999999999993</v>
          </cell>
          <cell r="K159">
            <v>38.159999999999997</v>
          </cell>
          <cell r="L159">
            <v>39.64</v>
          </cell>
          <cell r="M159">
            <v>41.120000000000005</v>
          </cell>
          <cell r="N159">
            <v>42.599999999999994</v>
          </cell>
          <cell r="O159">
            <v>44.320000000000007</v>
          </cell>
          <cell r="P159">
            <v>46.039999999999992</v>
          </cell>
          <cell r="Q159">
            <v>47.760000000000005</v>
          </cell>
          <cell r="R159">
            <v>49.480000000000018</v>
          </cell>
          <cell r="S159">
            <v>51.199999999999989</v>
          </cell>
          <cell r="T159">
            <v>53.319999999999993</v>
          </cell>
          <cell r="U159">
            <v>55.44</v>
          </cell>
          <cell r="V159">
            <v>57.559999999999988</v>
          </cell>
          <cell r="W159">
            <v>59.680000000000007</v>
          </cell>
          <cell r="X159">
            <v>61.800000000000011</v>
          </cell>
          <cell r="Y159">
            <v>64.400000000000006</v>
          </cell>
          <cell r="Z159">
            <v>67</v>
          </cell>
          <cell r="AA159">
            <v>69.599999999999994</v>
          </cell>
          <cell r="AB159">
            <v>72.199999999999989</v>
          </cell>
          <cell r="AC159">
            <v>74.800000000000011</v>
          </cell>
          <cell r="AD159">
            <v>77.760000000000019</v>
          </cell>
          <cell r="AE159">
            <v>80.71999999999997</v>
          </cell>
          <cell r="AF159">
            <v>83.679999999999978</v>
          </cell>
          <cell r="AG159">
            <v>86.639999999999986</v>
          </cell>
          <cell r="AH159">
            <v>89.600000000000023</v>
          </cell>
        </row>
        <row r="160">
          <cell r="C160">
            <v>9018</v>
          </cell>
          <cell r="D160">
            <v>30.800000000000008</v>
          </cell>
          <cell r="E160">
            <v>31.879999999999992</v>
          </cell>
          <cell r="F160">
            <v>32.959999999999994</v>
          </cell>
          <cell r="G160">
            <v>34.04</v>
          </cell>
          <cell r="H160">
            <v>35.120000000000005</v>
          </cell>
          <cell r="I160">
            <v>36.199999999999989</v>
          </cell>
          <cell r="J160">
            <v>37.679999999999993</v>
          </cell>
          <cell r="K160">
            <v>39.159999999999997</v>
          </cell>
          <cell r="L160">
            <v>40.64</v>
          </cell>
          <cell r="M160">
            <v>42.120000000000005</v>
          </cell>
          <cell r="N160">
            <v>43.599999999999994</v>
          </cell>
          <cell r="O160">
            <v>45.320000000000007</v>
          </cell>
          <cell r="P160">
            <v>47.039999999999992</v>
          </cell>
          <cell r="Q160">
            <v>48.760000000000005</v>
          </cell>
          <cell r="R160">
            <v>50.480000000000018</v>
          </cell>
          <cell r="S160">
            <v>52.199999999999989</v>
          </cell>
          <cell r="T160">
            <v>54.52</v>
          </cell>
          <cell r="U160">
            <v>56.84</v>
          </cell>
          <cell r="V160">
            <v>59.16</v>
          </cell>
          <cell r="W160">
            <v>61.480000000000018</v>
          </cell>
          <cell r="X160">
            <v>63.800000000000011</v>
          </cell>
          <cell r="Y160">
            <v>66.400000000000006</v>
          </cell>
          <cell r="Z160">
            <v>69</v>
          </cell>
          <cell r="AA160">
            <v>71.599999999999994</v>
          </cell>
          <cell r="AB160">
            <v>74.199999999999989</v>
          </cell>
          <cell r="AC160">
            <v>76.800000000000011</v>
          </cell>
          <cell r="AD160">
            <v>79.8</v>
          </cell>
          <cell r="AE160">
            <v>82.799999999999983</v>
          </cell>
          <cell r="AF160">
            <v>85.799999999999969</v>
          </cell>
          <cell r="AG160">
            <v>88.800000000000011</v>
          </cell>
          <cell r="AH160">
            <v>91.800000000000011</v>
          </cell>
        </row>
        <row r="161">
          <cell r="C161">
            <v>9020</v>
          </cell>
          <cell r="D161">
            <v>31</v>
          </cell>
          <cell r="E161">
            <v>32.24</v>
          </cell>
          <cell r="F161">
            <v>33.480000000000004</v>
          </cell>
          <cell r="G161">
            <v>34.720000000000006</v>
          </cell>
          <cell r="H161">
            <v>35.960000000000008</v>
          </cell>
          <cell r="I161">
            <v>37.199999999999989</v>
          </cell>
          <cell r="J161">
            <v>38.519999999999996</v>
          </cell>
          <cell r="K161">
            <v>39.840000000000003</v>
          </cell>
          <cell r="L161">
            <v>41.160000000000011</v>
          </cell>
          <cell r="M161">
            <v>42.480000000000018</v>
          </cell>
          <cell r="N161">
            <v>43.800000000000011</v>
          </cell>
          <cell r="O161">
            <v>45.719999999999992</v>
          </cell>
          <cell r="P161">
            <v>47.64</v>
          </cell>
          <cell r="Q161">
            <v>49.559999999999981</v>
          </cell>
          <cell r="R161">
            <v>51.47999999999999</v>
          </cell>
          <cell r="S161">
            <v>53.400000000000006</v>
          </cell>
          <cell r="T161">
            <v>55.720000000000013</v>
          </cell>
          <cell r="U161">
            <v>58.039999999999992</v>
          </cell>
          <cell r="V161">
            <v>60.360000000000021</v>
          </cell>
          <cell r="W161">
            <v>62.680000000000007</v>
          </cell>
          <cell r="X161">
            <v>65</v>
          </cell>
          <cell r="Y161">
            <v>67.760000000000019</v>
          </cell>
          <cell r="Z161">
            <v>70.519999999999982</v>
          </cell>
          <cell r="AA161">
            <v>73.28</v>
          </cell>
          <cell r="AB161">
            <v>76.04000000000002</v>
          </cell>
          <cell r="AC161">
            <v>78.800000000000011</v>
          </cell>
          <cell r="AD161">
            <v>81.839999999999975</v>
          </cell>
          <cell r="AE161">
            <v>84.88</v>
          </cell>
          <cell r="AF161">
            <v>87.920000000000016</v>
          </cell>
          <cell r="AG161">
            <v>90.95999999999998</v>
          </cell>
          <cell r="AH161">
            <v>94</v>
          </cell>
        </row>
        <row r="162">
          <cell r="C162">
            <v>9022</v>
          </cell>
          <cell r="D162">
            <v>31.800000000000008</v>
          </cell>
          <cell r="E162">
            <v>32.919999999999995</v>
          </cell>
          <cell r="F162">
            <v>34.040000000000006</v>
          </cell>
          <cell r="G162">
            <v>35.159999999999989</v>
          </cell>
          <cell r="H162">
            <v>36.28</v>
          </cell>
          <cell r="I162">
            <v>37.400000000000006</v>
          </cell>
          <cell r="J162">
            <v>38.88000000000001</v>
          </cell>
          <cell r="K162">
            <v>40.359999999999985</v>
          </cell>
          <cell r="L162">
            <v>41.839999999999989</v>
          </cell>
          <cell r="M162">
            <v>43.319999999999993</v>
          </cell>
          <cell r="N162">
            <v>44.800000000000011</v>
          </cell>
          <cell r="O162">
            <v>46.719999999999992</v>
          </cell>
          <cell r="P162">
            <v>48.64</v>
          </cell>
          <cell r="Q162">
            <v>50.559999999999981</v>
          </cell>
          <cell r="R162">
            <v>52.47999999999999</v>
          </cell>
          <cell r="S162">
            <v>54.4</v>
          </cell>
          <cell r="T162">
            <v>56.759999999999991</v>
          </cell>
          <cell r="U162">
            <v>59.120000000000005</v>
          </cell>
          <cell r="V162">
            <v>61.480000000000018</v>
          </cell>
          <cell r="W162">
            <v>63.840000000000025</v>
          </cell>
          <cell r="X162">
            <v>66.199999999999989</v>
          </cell>
          <cell r="Y162">
            <v>68.960000000000008</v>
          </cell>
          <cell r="Z162">
            <v>71.71999999999997</v>
          </cell>
          <cell r="AA162">
            <v>74.47999999999999</v>
          </cell>
          <cell r="AB162">
            <v>77.240000000000009</v>
          </cell>
          <cell r="AC162">
            <v>80</v>
          </cell>
          <cell r="AD162">
            <v>83.199999999999989</v>
          </cell>
          <cell r="AE162">
            <v>86.399999999999977</v>
          </cell>
          <cell r="AF162">
            <v>89.600000000000023</v>
          </cell>
          <cell r="AG162">
            <v>92.800000000000011</v>
          </cell>
          <cell r="AH162">
            <v>96</v>
          </cell>
        </row>
        <row r="163">
          <cell r="C163">
            <v>9024</v>
          </cell>
          <cell r="D163">
            <v>32</v>
          </cell>
          <cell r="E163">
            <v>33.280000000000008</v>
          </cell>
          <cell r="F163">
            <v>34.559999999999988</v>
          </cell>
          <cell r="G163">
            <v>35.839999999999996</v>
          </cell>
          <cell r="H163">
            <v>37.120000000000005</v>
          </cell>
          <cell r="I163">
            <v>38.400000000000006</v>
          </cell>
          <cell r="J163">
            <v>39.88000000000001</v>
          </cell>
          <cell r="K163">
            <v>41.359999999999985</v>
          </cell>
          <cell r="L163">
            <v>42.839999999999989</v>
          </cell>
          <cell r="M163">
            <v>44.319999999999993</v>
          </cell>
          <cell r="N163">
            <v>45.800000000000011</v>
          </cell>
          <cell r="O163">
            <v>47.76</v>
          </cell>
          <cell r="P163">
            <v>49.719999999999985</v>
          </cell>
          <cell r="Q163">
            <v>51.679999999999993</v>
          </cell>
          <cell r="R163">
            <v>53.64</v>
          </cell>
          <cell r="S163">
            <v>55.6</v>
          </cell>
          <cell r="T163">
            <v>57.92</v>
          </cell>
          <cell r="U163">
            <v>60.239999999999988</v>
          </cell>
          <cell r="V163">
            <v>62.560000000000016</v>
          </cell>
          <cell r="W163">
            <v>64.88</v>
          </cell>
          <cell r="X163">
            <v>67.199999999999989</v>
          </cell>
          <cell r="Y163">
            <v>70.16</v>
          </cell>
          <cell r="Z163">
            <v>73.12</v>
          </cell>
          <cell r="AA163">
            <v>76.080000000000013</v>
          </cell>
          <cell r="AB163">
            <v>79.039999999999964</v>
          </cell>
          <cell r="AC163">
            <v>82</v>
          </cell>
          <cell r="AD163">
            <v>85.240000000000023</v>
          </cell>
          <cell r="AE163">
            <v>88.47999999999999</v>
          </cell>
          <cell r="AF163">
            <v>91.720000000000013</v>
          </cell>
          <cell r="AG163">
            <v>94.95999999999998</v>
          </cell>
          <cell r="AH163">
            <v>98.199999999999989</v>
          </cell>
        </row>
        <row r="164">
          <cell r="C164">
            <v>9026</v>
          </cell>
          <cell r="D164">
            <v>33</v>
          </cell>
          <cell r="E164">
            <v>34.280000000000008</v>
          </cell>
          <cell r="F164">
            <v>35.560000000000016</v>
          </cell>
          <cell r="G164">
            <v>36.839999999999996</v>
          </cell>
          <cell r="H164">
            <v>38.120000000000005</v>
          </cell>
          <cell r="I164">
            <v>39.400000000000006</v>
          </cell>
          <cell r="J164">
            <v>40.88000000000001</v>
          </cell>
          <cell r="K164">
            <v>42.359999999999985</v>
          </cell>
          <cell r="L164">
            <v>43.839999999999989</v>
          </cell>
          <cell r="M164">
            <v>45.319999999999993</v>
          </cell>
          <cell r="N164">
            <v>46.800000000000011</v>
          </cell>
          <cell r="O164">
            <v>48.76</v>
          </cell>
          <cell r="P164">
            <v>50.719999999999985</v>
          </cell>
          <cell r="Q164">
            <v>52.679999999999993</v>
          </cell>
          <cell r="R164">
            <v>54.64</v>
          </cell>
          <cell r="S164">
            <v>56.6</v>
          </cell>
          <cell r="T164">
            <v>59.120000000000005</v>
          </cell>
          <cell r="U164">
            <v>61.639999999999986</v>
          </cell>
          <cell r="V164">
            <v>64.159999999999968</v>
          </cell>
          <cell r="W164">
            <v>66.680000000000007</v>
          </cell>
          <cell r="X164">
            <v>69.199999999999989</v>
          </cell>
          <cell r="Y164">
            <v>71.999999999999972</v>
          </cell>
          <cell r="Z164">
            <v>74.800000000000011</v>
          </cell>
          <cell r="AA164">
            <v>77.599999999999994</v>
          </cell>
          <cell r="AB164">
            <v>80.399999999999977</v>
          </cell>
          <cell r="AC164">
            <v>83.199999999999989</v>
          </cell>
          <cell r="AD164">
            <v>86.59999999999998</v>
          </cell>
          <cell r="AE164">
            <v>90.000000000000028</v>
          </cell>
          <cell r="AF164">
            <v>93.40000000000002</v>
          </cell>
          <cell r="AG164">
            <v>96.800000000000011</v>
          </cell>
          <cell r="AH164">
            <v>100.19999999999999</v>
          </cell>
        </row>
        <row r="165">
          <cell r="C165">
            <v>9028</v>
          </cell>
          <cell r="D165">
            <v>33</v>
          </cell>
          <cell r="E165">
            <v>34.280000000000008</v>
          </cell>
          <cell r="F165">
            <v>35.560000000000016</v>
          </cell>
          <cell r="G165">
            <v>36.839999999999996</v>
          </cell>
          <cell r="H165">
            <v>38.120000000000005</v>
          </cell>
          <cell r="I165">
            <v>39.400000000000006</v>
          </cell>
          <cell r="J165">
            <v>41.080000000000013</v>
          </cell>
          <cell r="K165">
            <v>42.759999999999991</v>
          </cell>
          <cell r="L165">
            <v>44.44</v>
          </cell>
          <cell r="M165">
            <v>46.120000000000005</v>
          </cell>
          <cell r="N165">
            <v>47.800000000000011</v>
          </cell>
          <cell r="O165">
            <v>49.76</v>
          </cell>
          <cell r="P165">
            <v>51.719999999999985</v>
          </cell>
          <cell r="Q165">
            <v>53.679999999999993</v>
          </cell>
          <cell r="R165">
            <v>55.64</v>
          </cell>
          <cell r="S165">
            <v>57.600000000000009</v>
          </cell>
          <cell r="T165">
            <v>60.16</v>
          </cell>
          <cell r="U165">
            <v>62.72</v>
          </cell>
          <cell r="V165">
            <v>65.280000000000015</v>
          </cell>
          <cell r="W165">
            <v>67.839999999999975</v>
          </cell>
          <cell r="X165">
            <v>70.399999999999977</v>
          </cell>
          <cell r="Y165">
            <v>73.359999999999985</v>
          </cell>
          <cell r="Z165">
            <v>76.319999999999993</v>
          </cell>
          <cell r="AA165">
            <v>79.28</v>
          </cell>
          <cell r="AB165">
            <v>82.240000000000009</v>
          </cell>
          <cell r="AC165">
            <v>85.199999999999989</v>
          </cell>
          <cell r="AD165">
            <v>88.59999999999998</v>
          </cell>
          <cell r="AE165">
            <v>92.000000000000028</v>
          </cell>
          <cell r="AF165">
            <v>95.40000000000002</v>
          </cell>
          <cell r="AG165">
            <v>98.800000000000011</v>
          </cell>
          <cell r="AH165">
            <v>102.19999999999999</v>
          </cell>
        </row>
        <row r="166">
          <cell r="C166">
            <v>9030</v>
          </cell>
          <cell r="D166">
            <v>34</v>
          </cell>
          <cell r="E166">
            <v>35.280000000000008</v>
          </cell>
          <cell r="F166">
            <v>36.560000000000016</v>
          </cell>
          <cell r="G166">
            <v>37.839999999999996</v>
          </cell>
          <cell r="H166">
            <v>39.120000000000005</v>
          </cell>
          <cell r="I166">
            <v>40.400000000000006</v>
          </cell>
          <cell r="J166">
            <v>42.11999999999999</v>
          </cell>
          <cell r="K166">
            <v>43.84</v>
          </cell>
          <cell r="L166">
            <v>45.560000000000016</v>
          </cell>
          <cell r="M166">
            <v>47.28</v>
          </cell>
          <cell r="N166">
            <v>49</v>
          </cell>
          <cell r="O166">
            <v>50.959999999999987</v>
          </cell>
          <cell r="P166">
            <v>52.92</v>
          </cell>
          <cell r="Q166">
            <v>54.879999999999981</v>
          </cell>
          <cell r="R166">
            <v>56.839999999999989</v>
          </cell>
          <cell r="S166">
            <v>58.800000000000011</v>
          </cell>
          <cell r="T166">
            <v>61.319999999999993</v>
          </cell>
          <cell r="U166">
            <v>63.839999999999982</v>
          </cell>
          <cell r="V166">
            <v>66.360000000000014</v>
          </cell>
          <cell r="W166">
            <v>68.88</v>
          </cell>
          <cell r="X166">
            <v>71.399999999999977</v>
          </cell>
          <cell r="Y166">
            <v>74.40000000000002</v>
          </cell>
          <cell r="Z166">
            <v>77.400000000000006</v>
          </cell>
          <cell r="AA166">
            <v>80.399999999999991</v>
          </cell>
          <cell r="AB166">
            <v>83.399999999999977</v>
          </cell>
          <cell r="AC166">
            <v>86.399999999999977</v>
          </cell>
          <cell r="AD166">
            <v>89.84</v>
          </cell>
          <cell r="AE166">
            <v>93.28000000000003</v>
          </cell>
          <cell r="AF166">
            <v>96.72</v>
          </cell>
          <cell r="AG166">
            <v>100.16000000000003</v>
          </cell>
          <cell r="AH166">
            <v>103.60000000000002</v>
          </cell>
        </row>
        <row r="167">
          <cell r="C167">
            <v>10000</v>
          </cell>
          <cell r="D167">
            <v>24</v>
          </cell>
          <cell r="E167">
            <v>25</v>
          </cell>
          <cell r="F167">
            <v>26</v>
          </cell>
          <cell r="G167">
            <v>27</v>
          </cell>
          <cell r="H167">
            <v>28</v>
          </cell>
          <cell r="I167">
            <v>29</v>
          </cell>
          <cell r="J167">
            <v>30.2</v>
          </cell>
          <cell r="K167">
            <v>31.4</v>
          </cell>
          <cell r="L167">
            <v>32.6</v>
          </cell>
          <cell r="M167">
            <v>33.799999999999997</v>
          </cell>
          <cell r="N167">
            <v>35</v>
          </cell>
          <cell r="O167">
            <v>36.4</v>
          </cell>
          <cell r="P167">
            <v>37.799999999999997</v>
          </cell>
          <cell r="Q167">
            <v>39.200000000000003</v>
          </cell>
          <cell r="R167">
            <v>40.6</v>
          </cell>
          <cell r="S167">
            <v>42</v>
          </cell>
          <cell r="T167">
            <v>43.6</v>
          </cell>
          <cell r="U167">
            <v>45.2</v>
          </cell>
          <cell r="V167">
            <v>46.8</v>
          </cell>
          <cell r="W167">
            <v>48.4</v>
          </cell>
          <cell r="X167">
            <v>50</v>
          </cell>
          <cell r="Y167">
            <v>51.8</v>
          </cell>
          <cell r="Z167">
            <v>53.6</v>
          </cell>
          <cell r="AA167">
            <v>55.4</v>
          </cell>
          <cell r="AB167">
            <v>57.2</v>
          </cell>
          <cell r="AC167">
            <v>59</v>
          </cell>
          <cell r="AD167">
            <v>61.2</v>
          </cell>
          <cell r="AE167">
            <v>63.4</v>
          </cell>
          <cell r="AF167">
            <v>65.599999999999994</v>
          </cell>
          <cell r="AG167">
            <v>67.8</v>
          </cell>
          <cell r="AH167">
            <v>70</v>
          </cell>
        </row>
        <row r="168">
          <cell r="C168">
            <v>10002</v>
          </cell>
          <cell r="D168">
            <v>24</v>
          </cell>
          <cell r="E168">
            <v>25</v>
          </cell>
          <cell r="F168">
            <v>26</v>
          </cell>
          <cell r="G168">
            <v>27</v>
          </cell>
          <cell r="H168">
            <v>28</v>
          </cell>
          <cell r="I168">
            <v>29</v>
          </cell>
          <cell r="J168">
            <v>30.2</v>
          </cell>
          <cell r="K168">
            <v>31.4</v>
          </cell>
          <cell r="L168">
            <v>32.6</v>
          </cell>
          <cell r="M168">
            <v>33.800000000000004</v>
          </cell>
          <cell r="N168">
            <v>35</v>
          </cell>
          <cell r="O168">
            <v>36.4</v>
          </cell>
          <cell r="P168">
            <v>37.799999999999997</v>
          </cell>
          <cell r="Q168">
            <v>39.199999999999996</v>
          </cell>
          <cell r="R168">
            <v>40.599999999999994</v>
          </cell>
          <cell r="S168">
            <v>42</v>
          </cell>
          <cell r="T168">
            <v>43.6</v>
          </cell>
          <cell r="U168">
            <v>45.2</v>
          </cell>
          <cell r="V168">
            <v>46.800000000000004</v>
          </cell>
          <cell r="W168">
            <v>48.400000000000006</v>
          </cell>
          <cell r="X168">
            <v>50</v>
          </cell>
          <cell r="Y168">
            <v>51.8</v>
          </cell>
          <cell r="Z168">
            <v>53.599999999999994</v>
          </cell>
          <cell r="AA168">
            <v>55.399999999999991</v>
          </cell>
          <cell r="AB168">
            <v>57.199999999999989</v>
          </cell>
          <cell r="AC168">
            <v>59</v>
          </cell>
          <cell r="AD168">
            <v>61.2</v>
          </cell>
          <cell r="AE168">
            <v>63.400000000000006</v>
          </cell>
          <cell r="AF168">
            <v>65.600000000000009</v>
          </cell>
          <cell r="AG168">
            <v>67.800000000000011</v>
          </cell>
          <cell r="AH168">
            <v>70</v>
          </cell>
        </row>
        <row r="169">
          <cell r="C169">
            <v>10004</v>
          </cell>
          <cell r="D169">
            <v>24</v>
          </cell>
          <cell r="E169">
            <v>25</v>
          </cell>
          <cell r="F169">
            <v>26</v>
          </cell>
          <cell r="G169">
            <v>27</v>
          </cell>
          <cell r="H169">
            <v>28</v>
          </cell>
          <cell r="I169">
            <v>29</v>
          </cell>
          <cell r="J169">
            <v>30.2</v>
          </cell>
          <cell r="K169">
            <v>31.4</v>
          </cell>
          <cell r="L169">
            <v>32.6</v>
          </cell>
          <cell r="M169">
            <v>33.800000000000004</v>
          </cell>
          <cell r="N169">
            <v>35</v>
          </cell>
          <cell r="O169">
            <v>36.4</v>
          </cell>
          <cell r="P169">
            <v>37.799999999999997</v>
          </cell>
          <cell r="Q169">
            <v>39.199999999999996</v>
          </cell>
          <cell r="R169">
            <v>40.599999999999994</v>
          </cell>
          <cell r="S169">
            <v>42</v>
          </cell>
          <cell r="T169">
            <v>43.6</v>
          </cell>
          <cell r="U169">
            <v>45.2</v>
          </cell>
          <cell r="V169">
            <v>46.800000000000004</v>
          </cell>
          <cell r="W169">
            <v>48.400000000000006</v>
          </cell>
          <cell r="X169">
            <v>50</v>
          </cell>
          <cell r="Y169">
            <v>51.8</v>
          </cell>
          <cell r="Z169">
            <v>53.599999999999994</v>
          </cell>
          <cell r="AA169">
            <v>55.399999999999991</v>
          </cell>
          <cell r="AB169">
            <v>57.199999999999989</v>
          </cell>
          <cell r="AC169">
            <v>59</v>
          </cell>
          <cell r="AD169">
            <v>61.2</v>
          </cell>
          <cell r="AE169">
            <v>63.400000000000006</v>
          </cell>
          <cell r="AF169">
            <v>65.600000000000009</v>
          </cell>
          <cell r="AG169">
            <v>67.800000000000011</v>
          </cell>
          <cell r="AH169">
            <v>70</v>
          </cell>
        </row>
        <row r="170">
          <cell r="C170">
            <v>10006</v>
          </cell>
          <cell r="D170">
            <v>25</v>
          </cell>
          <cell r="E170">
            <v>26</v>
          </cell>
          <cell r="F170">
            <v>27</v>
          </cell>
          <cell r="G170">
            <v>28</v>
          </cell>
          <cell r="H170">
            <v>29</v>
          </cell>
          <cell r="I170">
            <v>30</v>
          </cell>
          <cell r="J170">
            <v>31.2</v>
          </cell>
          <cell r="K170">
            <v>32.4</v>
          </cell>
          <cell r="L170">
            <v>33.6</v>
          </cell>
          <cell r="M170">
            <v>34.800000000000004</v>
          </cell>
          <cell r="N170">
            <v>36</v>
          </cell>
          <cell r="O170">
            <v>37.4</v>
          </cell>
          <cell r="P170">
            <v>38.799999999999997</v>
          </cell>
          <cell r="Q170">
            <v>40.199999999999996</v>
          </cell>
          <cell r="R170">
            <v>41.599999999999994</v>
          </cell>
          <cell r="S170">
            <v>43</v>
          </cell>
          <cell r="T170">
            <v>44.6</v>
          </cell>
          <cell r="U170">
            <v>46.2</v>
          </cell>
          <cell r="V170">
            <v>47.800000000000004</v>
          </cell>
          <cell r="W170">
            <v>49.400000000000006</v>
          </cell>
          <cell r="X170">
            <v>51</v>
          </cell>
          <cell r="Y170">
            <v>53</v>
          </cell>
          <cell r="Z170">
            <v>55</v>
          </cell>
          <cell r="AA170">
            <v>57</v>
          </cell>
          <cell r="AB170">
            <v>59</v>
          </cell>
          <cell r="AC170">
            <v>61</v>
          </cell>
          <cell r="AD170">
            <v>63.4</v>
          </cell>
          <cell r="AE170">
            <v>65.8</v>
          </cell>
          <cell r="AF170">
            <v>68.2</v>
          </cell>
          <cell r="AG170">
            <v>70.600000000000009</v>
          </cell>
          <cell r="AH170">
            <v>73</v>
          </cell>
        </row>
        <row r="171">
          <cell r="C171">
            <v>10008</v>
          </cell>
          <cell r="D171">
            <v>26</v>
          </cell>
          <cell r="E171">
            <v>27</v>
          </cell>
          <cell r="F171">
            <v>28</v>
          </cell>
          <cell r="G171">
            <v>29</v>
          </cell>
          <cell r="H171">
            <v>30</v>
          </cell>
          <cell r="I171">
            <v>31</v>
          </cell>
          <cell r="J171">
            <v>32.200000000000003</v>
          </cell>
          <cell r="K171">
            <v>33.400000000000006</v>
          </cell>
          <cell r="L171">
            <v>34.600000000000009</v>
          </cell>
          <cell r="M171">
            <v>35.800000000000011</v>
          </cell>
          <cell r="N171">
            <v>37</v>
          </cell>
          <cell r="O171">
            <v>38.4</v>
          </cell>
          <cell r="P171">
            <v>39.799999999999997</v>
          </cell>
          <cell r="Q171">
            <v>41.199999999999996</v>
          </cell>
          <cell r="R171">
            <v>42.599999999999994</v>
          </cell>
          <cell r="S171">
            <v>44</v>
          </cell>
          <cell r="T171">
            <v>45.8</v>
          </cell>
          <cell r="U171">
            <v>47.599999999999994</v>
          </cell>
          <cell r="V171">
            <v>49.399999999999991</v>
          </cell>
          <cell r="W171">
            <v>51.199999999999989</v>
          </cell>
          <cell r="X171">
            <v>53</v>
          </cell>
          <cell r="Y171">
            <v>55</v>
          </cell>
          <cell r="Z171">
            <v>57</v>
          </cell>
          <cell r="AA171">
            <v>59</v>
          </cell>
          <cell r="AB171">
            <v>61</v>
          </cell>
          <cell r="AC171">
            <v>63</v>
          </cell>
          <cell r="AD171">
            <v>65.400000000000006</v>
          </cell>
          <cell r="AE171">
            <v>67.800000000000011</v>
          </cell>
          <cell r="AF171">
            <v>70.200000000000017</v>
          </cell>
          <cell r="AG171">
            <v>72.600000000000023</v>
          </cell>
          <cell r="AH171">
            <v>75</v>
          </cell>
        </row>
        <row r="172">
          <cell r="C172">
            <v>10010</v>
          </cell>
          <cell r="D172">
            <v>26</v>
          </cell>
          <cell r="E172">
            <v>27</v>
          </cell>
          <cell r="F172">
            <v>28</v>
          </cell>
          <cell r="G172">
            <v>29</v>
          </cell>
          <cell r="H172">
            <v>30</v>
          </cell>
          <cell r="I172">
            <v>31</v>
          </cell>
          <cell r="J172">
            <v>32.200000000000003</v>
          </cell>
          <cell r="K172">
            <v>33.400000000000006</v>
          </cell>
          <cell r="L172">
            <v>34.600000000000009</v>
          </cell>
          <cell r="M172">
            <v>35.800000000000011</v>
          </cell>
          <cell r="N172">
            <v>37</v>
          </cell>
          <cell r="O172">
            <v>38.6</v>
          </cell>
          <cell r="P172">
            <v>40.200000000000003</v>
          </cell>
          <cell r="Q172">
            <v>41.800000000000004</v>
          </cell>
          <cell r="R172">
            <v>43.400000000000006</v>
          </cell>
          <cell r="S172">
            <v>45</v>
          </cell>
          <cell r="T172">
            <v>46.8</v>
          </cell>
          <cell r="U172">
            <v>48.599999999999994</v>
          </cell>
          <cell r="V172">
            <v>50.399999999999991</v>
          </cell>
          <cell r="W172">
            <v>52.199999999999989</v>
          </cell>
          <cell r="X172">
            <v>54</v>
          </cell>
          <cell r="Y172">
            <v>56.2</v>
          </cell>
          <cell r="Z172">
            <v>58.400000000000006</v>
          </cell>
          <cell r="AA172">
            <v>60.600000000000009</v>
          </cell>
          <cell r="AB172">
            <v>62.800000000000011</v>
          </cell>
          <cell r="AC172">
            <v>65</v>
          </cell>
          <cell r="AD172">
            <v>67.599999999999994</v>
          </cell>
          <cell r="AE172">
            <v>70.199999999999989</v>
          </cell>
          <cell r="AF172">
            <v>72.799999999999983</v>
          </cell>
          <cell r="AG172">
            <v>75.399999999999977</v>
          </cell>
          <cell r="AH172">
            <v>78</v>
          </cell>
        </row>
        <row r="173">
          <cell r="C173">
            <v>10012</v>
          </cell>
          <cell r="D173">
            <v>27</v>
          </cell>
          <cell r="E173">
            <v>28</v>
          </cell>
          <cell r="F173">
            <v>29</v>
          </cell>
          <cell r="G173">
            <v>30</v>
          </cell>
          <cell r="H173">
            <v>31</v>
          </cell>
          <cell r="I173">
            <v>32</v>
          </cell>
          <cell r="J173">
            <v>33.200000000000003</v>
          </cell>
          <cell r="K173">
            <v>34.400000000000006</v>
          </cell>
          <cell r="L173">
            <v>35.600000000000009</v>
          </cell>
          <cell r="M173">
            <v>36.800000000000011</v>
          </cell>
          <cell r="N173">
            <v>38</v>
          </cell>
          <cell r="O173">
            <v>39.6</v>
          </cell>
          <cell r="P173">
            <v>41.2</v>
          </cell>
          <cell r="Q173">
            <v>42.800000000000004</v>
          </cell>
          <cell r="R173">
            <v>44.400000000000006</v>
          </cell>
          <cell r="S173">
            <v>46</v>
          </cell>
          <cell r="T173">
            <v>47.8</v>
          </cell>
          <cell r="U173">
            <v>49.599999999999994</v>
          </cell>
          <cell r="V173">
            <v>51.399999999999991</v>
          </cell>
          <cell r="W173">
            <v>53.199999999999989</v>
          </cell>
          <cell r="X173">
            <v>55</v>
          </cell>
          <cell r="Y173">
            <v>57.4</v>
          </cell>
          <cell r="Z173">
            <v>59.8</v>
          </cell>
          <cell r="AA173">
            <v>62.199999999999996</v>
          </cell>
          <cell r="AB173">
            <v>64.599999999999994</v>
          </cell>
          <cell r="AC173">
            <v>67</v>
          </cell>
          <cell r="AD173">
            <v>69.599999999999994</v>
          </cell>
          <cell r="AE173">
            <v>72.199999999999989</v>
          </cell>
          <cell r="AF173">
            <v>74.799999999999983</v>
          </cell>
          <cell r="AG173">
            <v>77.399999999999977</v>
          </cell>
          <cell r="AH173">
            <v>80</v>
          </cell>
        </row>
        <row r="174">
          <cell r="C174">
            <v>10014</v>
          </cell>
          <cell r="D174">
            <v>27</v>
          </cell>
          <cell r="E174">
            <v>28.2</v>
          </cell>
          <cell r="F174">
            <v>29.4</v>
          </cell>
          <cell r="G174">
            <v>30.599999999999998</v>
          </cell>
          <cell r="H174">
            <v>31.799999999999997</v>
          </cell>
          <cell r="I174">
            <v>33</v>
          </cell>
          <cell r="J174">
            <v>34.200000000000003</v>
          </cell>
          <cell r="K174">
            <v>35.400000000000006</v>
          </cell>
          <cell r="L174">
            <v>36.600000000000009</v>
          </cell>
          <cell r="M174">
            <v>37.800000000000011</v>
          </cell>
          <cell r="N174">
            <v>39</v>
          </cell>
          <cell r="O174">
            <v>40.6</v>
          </cell>
          <cell r="P174">
            <v>42.2</v>
          </cell>
          <cell r="Q174">
            <v>43.800000000000004</v>
          </cell>
          <cell r="R174">
            <v>45.400000000000006</v>
          </cell>
          <cell r="S174">
            <v>47</v>
          </cell>
          <cell r="T174">
            <v>49</v>
          </cell>
          <cell r="U174">
            <v>51</v>
          </cell>
          <cell r="V174">
            <v>53</v>
          </cell>
          <cell r="W174">
            <v>55</v>
          </cell>
          <cell r="X174">
            <v>57</v>
          </cell>
          <cell r="Y174">
            <v>59.4</v>
          </cell>
          <cell r="Z174">
            <v>61.8</v>
          </cell>
          <cell r="AA174">
            <v>64.2</v>
          </cell>
          <cell r="AB174">
            <v>66.600000000000009</v>
          </cell>
          <cell r="AC174">
            <v>69</v>
          </cell>
          <cell r="AD174">
            <v>71.599999999999994</v>
          </cell>
          <cell r="AE174">
            <v>74.199999999999989</v>
          </cell>
          <cell r="AF174">
            <v>76.799999999999983</v>
          </cell>
          <cell r="AG174">
            <v>79.399999999999977</v>
          </cell>
          <cell r="AH174">
            <v>82</v>
          </cell>
        </row>
        <row r="175">
          <cell r="C175">
            <v>10016</v>
          </cell>
          <cell r="D175">
            <v>28</v>
          </cell>
          <cell r="E175">
            <v>29</v>
          </cell>
          <cell r="F175">
            <v>30</v>
          </cell>
          <cell r="G175">
            <v>31</v>
          </cell>
          <cell r="H175">
            <v>32</v>
          </cell>
          <cell r="I175">
            <v>33</v>
          </cell>
          <cell r="J175">
            <v>34.4</v>
          </cell>
          <cell r="K175">
            <v>35.799999999999997</v>
          </cell>
          <cell r="L175">
            <v>37.199999999999996</v>
          </cell>
          <cell r="M175">
            <v>38.599999999999994</v>
          </cell>
          <cell r="N175">
            <v>40</v>
          </cell>
          <cell r="O175">
            <v>41.6</v>
          </cell>
          <cell r="P175">
            <v>43.2</v>
          </cell>
          <cell r="Q175">
            <v>44.800000000000004</v>
          </cell>
          <cell r="R175">
            <v>46.400000000000006</v>
          </cell>
          <cell r="S175">
            <v>48</v>
          </cell>
          <cell r="T175">
            <v>50</v>
          </cell>
          <cell r="U175">
            <v>52</v>
          </cell>
          <cell r="V175">
            <v>54</v>
          </cell>
          <cell r="W175">
            <v>56</v>
          </cell>
          <cell r="X175">
            <v>58</v>
          </cell>
          <cell r="Y175">
            <v>60.4</v>
          </cell>
          <cell r="Z175">
            <v>62.8</v>
          </cell>
          <cell r="AA175">
            <v>65.2</v>
          </cell>
          <cell r="AB175">
            <v>67.600000000000009</v>
          </cell>
          <cell r="AC175">
            <v>70</v>
          </cell>
          <cell r="AD175">
            <v>72.8</v>
          </cell>
          <cell r="AE175">
            <v>75.599999999999994</v>
          </cell>
          <cell r="AF175">
            <v>78.399999999999991</v>
          </cell>
          <cell r="AG175">
            <v>81.199999999999989</v>
          </cell>
          <cell r="AH175">
            <v>84</v>
          </cell>
        </row>
        <row r="176">
          <cell r="C176">
            <v>10018</v>
          </cell>
          <cell r="D176">
            <v>29</v>
          </cell>
          <cell r="E176">
            <v>30</v>
          </cell>
          <cell r="F176">
            <v>31</v>
          </cell>
          <cell r="G176">
            <v>32</v>
          </cell>
          <cell r="H176">
            <v>33</v>
          </cell>
          <cell r="I176">
            <v>34</v>
          </cell>
          <cell r="J176">
            <v>35.4</v>
          </cell>
          <cell r="K176">
            <v>36.799999999999997</v>
          </cell>
          <cell r="L176">
            <v>38.199999999999996</v>
          </cell>
          <cell r="M176">
            <v>39.599999999999994</v>
          </cell>
          <cell r="N176">
            <v>41</v>
          </cell>
          <cell r="O176">
            <v>42.6</v>
          </cell>
          <cell r="P176">
            <v>44.2</v>
          </cell>
          <cell r="Q176">
            <v>45.800000000000004</v>
          </cell>
          <cell r="R176">
            <v>47.400000000000006</v>
          </cell>
          <cell r="S176">
            <v>49</v>
          </cell>
          <cell r="T176">
            <v>51.2</v>
          </cell>
          <cell r="U176">
            <v>53.400000000000006</v>
          </cell>
          <cell r="V176">
            <v>55.600000000000009</v>
          </cell>
          <cell r="W176">
            <v>57.800000000000011</v>
          </cell>
          <cell r="X176">
            <v>60</v>
          </cell>
          <cell r="Y176">
            <v>62.4</v>
          </cell>
          <cell r="Z176">
            <v>64.8</v>
          </cell>
          <cell r="AA176">
            <v>67.2</v>
          </cell>
          <cell r="AB176">
            <v>69.600000000000009</v>
          </cell>
          <cell r="AC176">
            <v>72</v>
          </cell>
          <cell r="AD176">
            <v>74.8</v>
          </cell>
          <cell r="AE176">
            <v>77.599999999999994</v>
          </cell>
          <cell r="AF176">
            <v>80.399999999999991</v>
          </cell>
          <cell r="AG176">
            <v>83.199999999999989</v>
          </cell>
          <cell r="AH176">
            <v>86</v>
          </cell>
        </row>
        <row r="177">
          <cell r="C177">
            <v>10020</v>
          </cell>
          <cell r="D177">
            <v>29</v>
          </cell>
          <cell r="E177">
            <v>30.2</v>
          </cell>
          <cell r="F177">
            <v>31.4</v>
          </cell>
          <cell r="G177">
            <v>32.6</v>
          </cell>
          <cell r="H177">
            <v>33.800000000000004</v>
          </cell>
          <cell r="I177">
            <v>35</v>
          </cell>
          <cell r="J177">
            <v>36.200000000000003</v>
          </cell>
          <cell r="K177">
            <v>37.400000000000006</v>
          </cell>
          <cell r="L177">
            <v>38.600000000000009</v>
          </cell>
          <cell r="M177">
            <v>39.800000000000011</v>
          </cell>
          <cell r="N177">
            <v>41</v>
          </cell>
          <cell r="O177">
            <v>42.8</v>
          </cell>
          <cell r="P177">
            <v>44.599999999999994</v>
          </cell>
          <cell r="Q177">
            <v>46.399999999999991</v>
          </cell>
          <cell r="R177">
            <v>48.199999999999989</v>
          </cell>
          <cell r="S177">
            <v>50</v>
          </cell>
          <cell r="T177">
            <v>52.2</v>
          </cell>
          <cell r="U177">
            <v>54.400000000000006</v>
          </cell>
          <cell r="V177">
            <v>56.600000000000009</v>
          </cell>
          <cell r="W177">
            <v>58.800000000000011</v>
          </cell>
          <cell r="X177">
            <v>61</v>
          </cell>
          <cell r="Y177">
            <v>63.6</v>
          </cell>
          <cell r="Z177">
            <v>66.2</v>
          </cell>
          <cell r="AA177">
            <v>68.8</v>
          </cell>
          <cell r="AB177">
            <v>71.399999999999991</v>
          </cell>
          <cell r="AC177">
            <v>74</v>
          </cell>
          <cell r="AD177">
            <v>76.8</v>
          </cell>
          <cell r="AE177">
            <v>79.599999999999994</v>
          </cell>
          <cell r="AF177">
            <v>82.399999999999991</v>
          </cell>
          <cell r="AG177">
            <v>85.199999999999989</v>
          </cell>
          <cell r="AH177">
            <v>88</v>
          </cell>
        </row>
        <row r="178">
          <cell r="C178">
            <v>10022</v>
          </cell>
          <cell r="D178">
            <v>30</v>
          </cell>
          <cell r="E178">
            <v>31</v>
          </cell>
          <cell r="F178">
            <v>32</v>
          </cell>
          <cell r="G178">
            <v>33</v>
          </cell>
          <cell r="H178">
            <v>34</v>
          </cell>
          <cell r="I178">
            <v>35</v>
          </cell>
          <cell r="J178">
            <v>36.4</v>
          </cell>
          <cell r="K178">
            <v>37.799999999999997</v>
          </cell>
          <cell r="L178">
            <v>39.199999999999996</v>
          </cell>
          <cell r="M178">
            <v>40.599999999999994</v>
          </cell>
          <cell r="N178">
            <v>42</v>
          </cell>
          <cell r="O178">
            <v>43.8</v>
          </cell>
          <cell r="P178">
            <v>45.599999999999994</v>
          </cell>
          <cell r="Q178">
            <v>47.399999999999991</v>
          </cell>
          <cell r="R178">
            <v>49.199999999999989</v>
          </cell>
          <cell r="S178">
            <v>51</v>
          </cell>
          <cell r="T178">
            <v>53.2</v>
          </cell>
          <cell r="U178">
            <v>55.400000000000006</v>
          </cell>
          <cell r="V178">
            <v>57.600000000000009</v>
          </cell>
          <cell r="W178">
            <v>59.800000000000011</v>
          </cell>
          <cell r="X178">
            <v>62</v>
          </cell>
          <cell r="Y178">
            <v>64.599999999999994</v>
          </cell>
          <cell r="Z178">
            <v>67.199999999999989</v>
          </cell>
          <cell r="AA178">
            <v>69.799999999999983</v>
          </cell>
          <cell r="AB178">
            <v>72.399999999999977</v>
          </cell>
          <cell r="AC178">
            <v>75</v>
          </cell>
          <cell r="AD178">
            <v>78</v>
          </cell>
          <cell r="AE178">
            <v>81</v>
          </cell>
          <cell r="AF178">
            <v>84</v>
          </cell>
          <cell r="AG178">
            <v>87</v>
          </cell>
          <cell r="AH178">
            <v>90</v>
          </cell>
        </row>
        <row r="179">
          <cell r="C179">
            <v>10024</v>
          </cell>
          <cell r="D179">
            <v>30</v>
          </cell>
          <cell r="E179">
            <v>31.2</v>
          </cell>
          <cell r="F179">
            <v>32.4</v>
          </cell>
          <cell r="G179">
            <v>33.6</v>
          </cell>
          <cell r="H179">
            <v>34.800000000000004</v>
          </cell>
          <cell r="I179">
            <v>36</v>
          </cell>
          <cell r="J179">
            <v>37.4</v>
          </cell>
          <cell r="K179">
            <v>38.799999999999997</v>
          </cell>
          <cell r="L179">
            <v>40.199999999999996</v>
          </cell>
          <cell r="M179">
            <v>41.599999999999994</v>
          </cell>
          <cell r="N179">
            <v>43</v>
          </cell>
          <cell r="O179">
            <v>44.8</v>
          </cell>
          <cell r="P179">
            <v>46.599999999999994</v>
          </cell>
          <cell r="Q179">
            <v>48.399999999999991</v>
          </cell>
          <cell r="R179">
            <v>50.199999999999989</v>
          </cell>
          <cell r="S179">
            <v>52</v>
          </cell>
          <cell r="T179">
            <v>54.2</v>
          </cell>
          <cell r="U179">
            <v>56.400000000000006</v>
          </cell>
          <cell r="V179">
            <v>58.600000000000009</v>
          </cell>
          <cell r="W179">
            <v>60.800000000000011</v>
          </cell>
          <cell r="X179">
            <v>63</v>
          </cell>
          <cell r="Y179">
            <v>65.8</v>
          </cell>
          <cell r="Z179">
            <v>68.599999999999994</v>
          </cell>
          <cell r="AA179">
            <v>71.399999999999991</v>
          </cell>
          <cell r="AB179">
            <v>74.199999999999989</v>
          </cell>
          <cell r="AC179">
            <v>77</v>
          </cell>
          <cell r="AD179">
            <v>80</v>
          </cell>
          <cell r="AE179">
            <v>83</v>
          </cell>
          <cell r="AF179">
            <v>86</v>
          </cell>
          <cell r="AG179">
            <v>89</v>
          </cell>
          <cell r="AH179">
            <v>92</v>
          </cell>
        </row>
        <row r="180">
          <cell r="C180">
            <v>10026</v>
          </cell>
          <cell r="D180">
            <v>31</v>
          </cell>
          <cell r="E180">
            <v>32.200000000000003</v>
          </cell>
          <cell r="F180">
            <v>33.400000000000006</v>
          </cell>
          <cell r="G180">
            <v>34.600000000000009</v>
          </cell>
          <cell r="H180">
            <v>35.800000000000011</v>
          </cell>
          <cell r="I180">
            <v>37</v>
          </cell>
          <cell r="J180">
            <v>38.4</v>
          </cell>
          <cell r="K180">
            <v>39.799999999999997</v>
          </cell>
          <cell r="L180">
            <v>41.199999999999996</v>
          </cell>
          <cell r="M180">
            <v>42.599999999999994</v>
          </cell>
          <cell r="N180">
            <v>44</v>
          </cell>
          <cell r="O180">
            <v>45.8</v>
          </cell>
          <cell r="P180">
            <v>47.599999999999994</v>
          </cell>
          <cell r="Q180">
            <v>49.399999999999991</v>
          </cell>
          <cell r="R180">
            <v>51.199999999999989</v>
          </cell>
          <cell r="S180">
            <v>53</v>
          </cell>
          <cell r="T180">
            <v>55.4</v>
          </cell>
          <cell r="U180">
            <v>57.8</v>
          </cell>
          <cell r="V180">
            <v>60.199999999999996</v>
          </cell>
          <cell r="W180">
            <v>62.599999999999994</v>
          </cell>
          <cell r="X180">
            <v>65</v>
          </cell>
          <cell r="Y180">
            <v>67.599999999999994</v>
          </cell>
          <cell r="Z180">
            <v>70.199999999999989</v>
          </cell>
          <cell r="AA180">
            <v>72.799999999999983</v>
          </cell>
          <cell r="AB180">
            <v>75.399999999999977</v>
          </cell>
          <cell r="AC180">
            <v>78</v>
          </cell>
          <cell r="AD180">
            <v>81.2</v>
          </cell>
          <cell r="AE180">
            <v>84.4</v>
          </cell>
          <cell r="AF180">
            <v>87.600000000000009</v>
          </cell>
          <cell r="AG180">
            <v>90.800000000000011</v>
          </cell>
          <cell r="AH180">
            <v>94</v>
          </cell>
        </row>
        <row r="181">
          <cell r="C181">
            <v>10028</v>
          </cell>
          <cell r="D181">
            <v>31</v>
          </cell>
          <cell r="E181">
            <v>32.200000000000003</v>
          </cell>
          <cell r="F181">
            <v>33.400000000000006</v>
          </cell>
          <cell r="G181">
            <v>34.600000000000009</v>
          </cell>
          <cell r="H181">
            <v>35.800000000000011</v>
          </cell>
          <cell r="I181">
            <v>37</v>
          </cell>
          <cell r="J181">
            <v>38.6</v>
          </cell>
          <cell r="K181">
            <v>40.200000000000003</v>
          </cell>
          <cell r="L181">
            <v>41.800000000000004</v>
          </cell>
          <cell r="M181">
            <v>43.400000000000006</v>
          </cell>
          <cell r="N181">
            <v>45</v>
          </cell>
          <cell r="O181">
            <v>46.8</v>
          </cell>
          <cell r="P181">
            <v>48.599999999999994</v>
          </cell>
          <cell r="Q181">
            <v>50.399999999999991</v>
          </cell>
          <cell r="R181">
            <v>52.199999999999989</v>
          </cell>
          <cell r="S181">
            <v>54</v>
          </cell>
          <cell r="T181">
            <v>56.4</v>
          </cell>
          <cell r="U181">
            <v>58.8</v>
          </cell>
          <cell r="V181">
            <v>61.199999999999996</v>
          </cell>
          <cell r="W181">
            <v>63.599999999999994</v>
          </cell>
          <cell r="X181">
            <v>66</v>
          </cell>
          <cell r="Y181">
            <v>68.8</v>
          </cell>
          <cell r="Z181">
            <v>71.599999999999994</v>
          </cell>
          <cell r="AA181">
            <v>74.399999999999991</v>
          </cell>
          <cell r="AB181">
            <v>77.199999999999989</v>
          </cell>
          <cell r="AC181">
            <v>80</v>
          </cell>
          <cell r="AD181">
            <v>83.2</v>
          </cell>
          <cell r="AE181">
            <v>86.4</v>
          </cell>
          <cell r="AF181">
            <v>89.600000000000009</v>
          </cell>
          <cell r="AG181">
            <v>92.800000000000011</v>
          </cell>
          <cell r="AH181">
            <v>96</v>
          </cell>
        </row>
        <row r="182">
          <cell r="C182">
            <v>10030</v>
          </cell>
          <cell r="D182">
            <v>32</v>
          </cell>
          <cell r="E182">
            <v>33.200000000000003</v>
          </cell>
          <cell r="F182">
            <v>34.400000000000006</v>
          </cell>
          <cell r="G182">
            <v>35.600000000000009</v>
          </cell>
          <cell r="H182">
            <v>36.800000000000011</v>
          </cell>
          <cell r="I182">
            <v>38</v>
          </cell>
          <cell r="J182">
            <v>39.6</v>
          </cell>
          <cell r="K182">
            <v>41.2</v>
          </cell>
          <cell r="L182">
            <v>42.800000000000004</v>
          </cell>
          <cell r="M182">
            <v>44.400000000000006</v>
          </cell>
          <cell r="N182">
            <v>46</v>
          </cell>
          <cell r="O182">
            <v>47.8</v>
          </cell>
          <cell r="P182">
            <v>49.599999999999994</v>
          </cell>
          <cell r="Q182">
            <v>51.399999999999991</v>
          </cell>
          <cell r="R182">
            <v>53.199999999999989</v>
          </cell>
          <cell r="S182">
            <v>55</v>
          </cell>
          <cell r="T182">
            <v>57.4</v>
          </cell>
          <cell r="U182">
            <v>59.8</v>
          </cell>
          <cell r="V182">
            <v>62.199999999999996</v>
          </cell>
          <cell r="W182">
            <v>64.599999999999994</v>
          </cell>
          <cell r="X182">
            <v>67</v>
          </cell>
          <cell r="Y182">
            <v>69.8</v>
          </cell>
          <cell r="Z182">
            <v>72.599999999999994</v>
          </cell>
          <cell r="AA182">
            <v>75.399999999999991</v>
          </cell>
          <cell r="AB182">
            <v>78.199999999999989</v>
          </cell>
          <cell r="AC182">
            <v>81</v>
          </cell>
          <cell r="AD182">
            <v>84.2</v>
          </cell>
          <cell r="AE182">
            <v>87.4</v>
          </cell>
          <cell r="AF182">
            <v>90.600000000000009</v>
          </cell>
          <cell r="AG182">
            <v>93.800000000000011</v>
          </cell>
          <cell r="AH182">
            <v>97</v>
          </cell>
        </row>
        <row r="183">
          <cell r="C183">
            <v>11000</v>
          </cell>
          <cell r="D183">
            <v>22.4</v>
          </cell>
          <cell r="E183">
            <v>23.36</v>
          </cell>
          <cell r="F183">
            <v>24.32</v>
          </cell>
          <cell r="G183">
            <v>25.28</v>
          </cell>
          <cell r="H183">
            <v>26.24</v>
          </cell>
          <cell r="I183">
            <v>27.2</v>
          </cell>
          <cell r="J183">
            <v>28.28</v>
          </cell>
          <cell r="K183">
            <v>29.36</v>
          </cell>
          <cell r="L183">
            <v>30.44</v>
          </cell>
          <cell r="M183">
            <v>31.52</v>
          </cell>
          <cell r="N183">
            <v>32.6</v>
          </cell>
          <cell r="O183">
            <v>33.92</v>
          </cell>
          <cell r="P183">
            <v>35.24</v>
          </cell>
          <cell r="Q183">
            <v>36.56</v>
          </cell>
          <cell r="R183">
            <v>37.880000000000003</v>
          </cell>
          <cell r="S183">
            <v>39.200000000000003</v>
          </cell>
          <cell r="T183">
            <v>40.68</v>
          </cell>
          <cell r="U183">
            <v>42.16</v>
          </cell>
          <cell r="V183">
            <v>43.64</v>
          </cell>
          <cell r="W183">
            <v>45.12</v>
          </cell>
          <cell r="X183">
            <v>46.6</v>
          </cell>
          <cell r="Y183">
            <v>48.28</v>
          </cell>
          <cell r="Z183">
            <v>49.96</v>
          </cell>
          <cell r="AA183">
            <v>51.64</v>
          </cell>
          <cell r="AB183">
            <v>53.32</v>
          </cell>
          <cell r="AC183">
            <v>55</v>
          </cell>
          <cell r="AD183">
            <v>57.08</v>
          </cell>
          <cell r="AE183">
            <v>59.16</v>
          </cell>
          <cell r="AF183">
            <v>61.24</v>
          </cell>
          <cell r="AG183">
            <v>63.32</v>
          </cell>
          <cell r="AH183">
            <v>65.400000000000006</v>
          </cell>
        </row>
        <row r="184">
          <cell r="C184">
            <v>11002</v>
          </cell>
          <cell r="D184">
            <v>22.4</v>
          </cell>
          <cell r="E184">
            <v>23.36</v>
          </cell>
          <cell r="F184">
            <v>24.32</v>
          </cell>
          <cell r="G184">
            <v>25.28</v>
          </cell>
          <cell r="H184">
            <v>26.24</v>
          </cell>
          <cell r="I184">
            <v>27.2</v>
          </cell>
          <cell r="J184">
            <v>28.28</v>
          </cell>
          <cell r="K184">
            <v>29.36</v>
          </cell>
          <cell r="L184">
            <v>30.44</v>
          </cell>
          <cell r="M184">
            <v>31.52</v>
          </cell>
          <cell r="N184">
            <v>32.6</v>
          </cell>
          <cell r="O184">
            <v>33.92</v>
          </cell>
          <cell r="P184">
            <v>35.24</v>
          </cell>
          <cell r="Q184">
            <v>36.56</v>
          </cell>
          <cell r="R184">
            <v>37.880000000000003</v>
          </cell>
          <cell r="S184">
            <v>39.200000000000003</v>
          </cell>
          <cell r="T184">
            <v>40.68</v>
          </cell>
          <cell r="U184">
            <v>42.16</v>
          </cell>
          <cell r="V184">
            <v>43.64</v>
          </cell>
          <cell r="W184">
            <v>45.12</v>
          </cell>
          <cell r="X184">
            <v>46.6</v>
          </cell>
          <cell r="Y184">
            <v>48.28</v>
          </cell>
          <cell r="Z184">
            <v>49.96</v>
          </cell>
          <cell r="AA184">
            <v>51.64</v>
          </cell>
          <cell r="AB184">
            <v>53.32</v>
          </cell>
          <cell r="AC184">
            <v>55</v>
          </cell>
          <cell r="AD184">
            <v>57.08</v>
          </cell>
          <cell r="AE184">
            <v>59.16</v>
          </cell>
          <cell r="AF184">
            <v>61.24</v>
          </cell>
          <cell r="AG184">
            <v>63.32</v>
          </cell>
          <cell r="AH184">
            <v>65.400000000000006</v>
          </cell>
        </row>
        <row r="185">
          <cell r="C185">
            <v>11004</v>
          </cell>
          <cell r="D185">
            <v>22.4</v>
          </cell>
          <cell r="E185">
            <v>23.36</v>
          </cell>
          <cell r="F185">
            <v>24.32</v>
          </cell>
          <cell r="G185">
            <v>25.28</v>
          </cell>
          <cell r="H185">
            <v>26.240000000000002</v>
          </cell>
          <cell r="I185">
            <v>27.2</v>
          </cell>
          <cell r="J185">
            <v>28.28</v>
          </cell>
          <cell r="K185">
            <v>29.36</v>
          </cell>
          <cell r="L185">
            <v>30.44</v>
          </cell>
          <cell r="M185">
            <v>31.520000000000003</v>
          </cell>
          <cell r="N185">
            <v>32.6</v>
          </cell>
          <cell r="O185">
            <v>33.92</v>
          </cell>
          <cell r="P185">
            <v>35.239999999999995</v>
          </cell>
          <cell r="Q185">
            <v>36.559999999999995</v>
          </cell>
          <cell r="R185">
            <v>37.879999999999995</v>
          </cell>
          <cell r="S185">
            <v>39.200000000000003</v>
          </cell>
          <cell r="T185">
            <v>40.68</v>
          </cell>
          <cell r="U185">
            <v>42.160000000000004</v>
          </cell>
          <cell r="V185">
            <v>43.64</v>
          </cell>
          <cell r="W185">
            <v>45.120000000000005</v>
          </cell>
          <cell r="X185">
            <v>46.6</v>
          </cell>
          <cell r="Y185">
            <v>48.28</v>
          </cell>
          <cell r="Z185">
            <v>49.959999999999994</v>
          </cell>
          <cell r="AA185">
            <v>51.639999999999993</v>
          </cell>
          <cell r="AB185">
            <v>53.319999999999993</v>
          </cell>
          <cell r="AC185">
            <v>55</v>
          </cell>
          <cell r="AD185">
            <v>57.080000000000005</v>
          </cell>
          <cell r="AE185">
            <v>59.160000000000004</v>
          </cell>
          <cell r="AF185">
            <v>61.240000000000009</v>
          </cell>
          <cell r="AG185">
            <v>63.320000000000007</v>
          </cell>
          <cell r="AH185">
            <v>65.400000000000006</v>
          </cell>
        </row>
        <row r="186">
          <cell r="C186">
            <v>11006</v>
          </cell>
          <cell r="D186">
            <v>23.4</v>
          </cell>
          <cell r="E186">
            <v>24.32</v>
          </cell>
          <cell r="F186">
            <v>25.240000000000002</v>
          </cell>
          <cell r="G186">
            <v>26.16</v>
          </cell>
          <cell r="H186">
            <v>27.080000000000002</v>
          </cell>
          <cell r="I186">
            <v>28</v>
          </cell>
          <cell r="J186">
            <v>29.12</v>
          </cell>
          <cell r="K186">
            <v>30.24</v>
          </cell>
          <cell r="L186">
            <v>31.360000000000003</v>
          </cell>
          <cell r="M186">
            <v>32.480000000000004</v>
          </cell>
          <cell r="N186">
            <v>33.6</v>
          </cell>
          <cell r="O186">
            <v>34.92</v>
          </cell>
          <cell r="P186">
            <v>36.239999999999995</v>
          </cell>
          <cell r="Q186">
            <v>37.559999999999995</v>
          </cell>
          <cell r="R186">
            <v>38.879999999999995</v>
          </cell>
          <cell r="S186">
            <v>40.200000000000003</v>
          </cell>
          <cell r="T186">
            <v>41.68</v>
          </cell>
          <cell r="U186">
            <v>43.160000000000004</v>
          </cell>
          <cell r="V186">
            <v>44.64</v>
          </cell>
          <cell r="W186">
            <v>46.120000000000005</v>
          </cell>
          <cell r="X186">
            <v>47.6</v>
          </cell>
          <cell r="Y186">
            <v>49.48</v>
          </cell>
          <cell r="Z186">
            <v>51.36</v>
          </cell>
          <cell r="AA186">
            <v>53.24</v>
          </cell>
          <cell r="AB186">
            <v>55.12</v>
          </cell>
          <cell r="AC186">
            <v>57</v>
          </cell>
          <cell r="AD186">
            <v>59.24</v>
          </cell>
          <cell r="AE186">
            <v>61.48</v>
          </cell>
          <cell r="AF186">
            <v>63.720000000000006</v>
          </cell>
          <cell r="AG186">
            <v>65.960000000000008</v>
          </cell>
          <cell r="AH186">
            <v>68.2</v>
          </cell>
        </row>
        <row r="187">
          <cell r="C187">
            <v>11008</v>
          </cell>
          <cell r="D187">
            <v>24.2</v>
          </cell>
          <cell r="E187">
            <v>25.12</v>
          </cell>
          <cell r="F187">
            <v>26.04</v>
          </cell>
          <cell r="G187">
            <v>26.96</v>
          </cell>
          <cell r="H187">
            <v>27.880000000000003</v>
          </cell>
          <cell r="I187">
            <v>28.8</v>
          </cell>
          <cell r="J187">
            <v>29.92</v>
          </cell>
          <cell r="K187">
            <v>31.040000000000006</v>
          </cell>
          <cell r="L187">
            <v>32.160000000000011</v>
          </cell>
          <cell r="M187">
            <v>33.280000000000008</v>
          </cell>
          <cell r="N187">
            <v>34.4</v>
          </cell>
          <cell r="O187">
            <v>35.72</v>
          </cell>
          <cell r="P187">
            <v>37.04</v>
          </cell>
          <cell r="Q187">
            <v>38.36</v>
          </cell>
          <cell r="R187">
            <v>39.679999999999993</v>
          </cell>
          <cell r="S187">
            <v>41</v>
          </cell>
          <cell r="T187">
            <v>42.68</v>
          </cell>
          <cell r="U187">
            <v>44.359999999999992</v>
          </cell>
          <cell r="V187">
            <v>46.039999999999992</v>
          </cell>
          <cell r="W187">
            <v>47.719999999999992</v>
          </cell>
          <cell r="X187">
            <v>49.4</v>
          </cell>
          <cell r="Y187">
            <v>51.28</v>
          </cell>
          <cell r="Z187">
            <v>53.16</v>
          </cell>
          <cell r="AA187">
            <v>55.04</v>
          </cell>
          <cell r="AB187">
            <v>56.92</v>
          </cell>
          <cell r="AC187">
            <v>58.8</v>
          </cell>
          <cell r="AD187">
            <v>61.040000000000006</v>
          </cell>
          <cell r="AE187">
            <v>63.280000000000008</v>
          </cell>
          <cell r="AF187">
            <v>65.52000000000001</v>
          </cell>
          <cell r="AG187">
            <v>67.760000000000019</v>
          </cell>
          <cell r="AH187">
            <v>70</v>
          </cell>
        </row>
        <row r="188">
          <cell r="C188">
            <v>11010</v>
          </cell>
          <cell r="D188">
            <v>24.4</v>
          </cell>
          <cell r="E188">
            <v>25.32</v>
          </cell>
          <cell r="F188">
            <v>26.240000000000002</v>
          </cell>
          <cell r="G188">
            <v>27.16</v>
          </cell>
          <cell r="H188">
            <v>28.080000000000002</v>
          </cell>
          <cell r="I188">
            <v>29</v>
          </cell>
          <cell r="J188">
            <v>30.12</v>
          </cell>
          <cell r="K188">
            <v>31.240000000000006</v>
          </cell>
          <cell r="L188">
            <v>32.360000000000007</v>
          </cell>
          <cell r="M188">
            <v>33.480000000000011</v>
          </cell>
          <cell r="N188">
            <v>34.6</v>
          </cell>
          <cell r="O188">
            <v>36.08</v>
          </cell>
          <cell r="P188">
            <v>37.56</v>
          </cell>
          <cell r="Q188">
            <v>39.040000000000006</v>
          </cell>
          <cell r="R188">
            <v>40.520000000000003</v>
          </cell>
          <cell r="S188">
            <v>42</v>
          </cell>
          <cell r="T188">
            <v>43.68</v>
          </cell>
          <cell r="U188">
            <v>45.359999999999992</v>
          </cell>
          <cell r="V188">
            <v>47.039999999999992</v>
          </cell>
          <cell r="W188">
            <v>48.719999999999992</v>
          </cell>
          <cell r="X188">
            <v>50.4</v>
          </cell>
          <cell r="Y188">
            <v>52.440000000000005</v>
          </cell>
          <cell r="Z188">
            <v>54.480000000000004</v>
          </cell>
          <cell r="AA188">
            <v>56.52</v>
          </cell>
          <cell r="AB188">
            <v>58.560000000000009</v>
          </cell>
          <cell r="AC188">
            <v>60.6</v>
          </cell>
          <cell r="AD188">
            <v>63.039999999999992</v>
          </cell>
          <cell r="AE188">
            <v>65.47999999999999</v>
          </cell>
          <cell r="AF188">
            <v>67.919999999999987</v>
          </cell>
          <cell r="AG188">
            <v>70.359999999999985</v>
          </cell>
          <cell r="AH188">
            <v>72.8</v>
          </cell>
        </row>
        <row r="189">
          <cell r="C189">
            <v>11012</v>
          </cell>
          <cell r="D189">
            <v>25.2</v>
          </cell>
          <cell r="E189">
            <v>26.12</v>
          </cell>
          <cell r="F189">
            <v>27.04</v>
          </cell>
          <cell r="G189">
            <v>27.96</v>
          </cell>
          <cell r="H189">
            <v>28.880000000000003</v>
          </cell>
          <cell r="I189">
            <v>29.8</v>
          </cell>
          <cell r="J189">
            <v>30.92</v>
          </cell>
          <cell r="K189">
            <v>32.040000000000006</v>
          </cell>
          <cell r="L189">
            <v>33.160000000000011</v>
          </cell>
          <cell r="M189">
            <v>34.280000000000008</v>
          </cell>
          <cell r="N189">
            <v>35.4</v>
          </cell>
          <cell r="O189">
            <v>36.92</v>
          </cell>
          <cell r="P189">
            <v>38.440000000000005</v>
          </cell>
          <cell r="Q189">
            <v>39.96</v>
          </cell>
          <cell r="R189">
            <v>41.480000000000004</v>
          </cell>
          <cell r="S189">
            <v>43</v>
          </cell>
          <cell r="T189">
            <v>44.68</v>
          </cell>
          <cell r="U189">
            <v>46.36</v>
          </cell>
          <cell r="V189">
            <v>48.039999999999992</v>
          </cell>
          <cell r="W189">
            <v>49.719999999999992</v>
          </cell>
          <cell r="X189">
            <v>51.4</v>
          </cell>
          <cell r="Y189">
            <v>53.64</v>
          </cell>
          <cell r="Z189">
            <v>55.879999999999995</v>
          </cell>
          <cell r="AA189">
            <v>58.12</v>
          </cell>
          <cell r="AB189">
            <v>60.36</v>
          </cell>
          <cell r="AC189">
            <v>62.6</v>
          </cell>
          <cell r="AD189">
            <v>65</v>
          </cell>
          <cell r="AE189">
            <v>67.399999999999991</v>
          </cell>
          <cell r="AF189">
            <v>69.799999999999983</v>
          </cell>
          <cell r="AG189">
            <v>72.199999999999989</v>
          </cell>
          <cell r="AH189">
            <v>74.599999999999994</v>
          </cell>
        </row>
        <row r="190">
          <cell r="C190">
            <v>11014</v>
          </cell>
          <cell r="D190">
            <v>25.2</v>
          </cell>
          <cell r="E190">
            <v>26.32</v>
          </cell>
          <cell r="F190">
            <v>27.439999999999998</v>
          </cell>
          <cell r="G190">
            <v>28.56</v>
          </cell>
          <cell r="H190">
            <v>29.68</v>
          </cell>
          <cell r="I190">
            <v>30.8</v>
          </cell>
          <cell r="J190">
            <v>31.92</v>
          </cell>
          <cell r="K190">
            <v>33.040000000000006</v>
          </cell>
          <cell r="L190">
            <v>34.160000000000011</v>
          </cell>
          <cell r="M190">
            <v>35.280000000000008</v>
          </cell>
          <cell r="N190">
            <v>36.4</v>
          </cell>
          <cell r="O190">
            <v>37.880000000000003</v>
          </cell>
          <cell r="P190">
            <v>39.36</v>
          </cell>
          <cell r="Q190">
            <v>40.840000000000003</v>
          </cell>
          <cell r="R190">
            <v>42.320000000000007</v>
          </cell>
          <cell r="S190">
            <v>43.8</v>
          </cell>
          <cell r="T190">
            <v>45.68</v>
          </cell>
          <cell r="U190">
            <v>47.56</v>
          </cell>
          <cell r="V190">
            <v>49.44</v>
          </cell>
          <cell r="W190">
            <v>51.32</v>
          </cell>
          <cell r="X190">
            <v>53.2</v>
          </cell>
          <cell r="Y190">
            <v>55.44</v>
          </cell>
          <cell r="Z190">
            <v>57.68</v>
          </cell>
          <cell r="AA190">
            <v>59.92</v>
          </cell>
          <cell r="AB190">
            <v>62.160000000000011</v>
          </cell>
          <cell r="AC190">
            <v>64.400000000000006</v>
          </cell>
          <cell r="AD190">
            <v>66.839999999999989</v>
          </cell>
          <cell r="AE190">
            <v>69.279999999999987</v>
          </cell>
          <cell r="AF190">
            <v>71.719999999999985</v>
          </cell>
          <cell r="AG190">
            <v>74.159999999999982</v>
          </cell>
          <cell r="AH190">
            <v>76.599999999999994</v>
          </cell>
        </row>
        <row r="191">
          <cell r="C191">
            <v>11016</v>
          </cell>
          <cell r="D191">
            <v>26.2</v>
          </cell>
          <cell r="E191">
            <v>27.12</v>
          </cell>
          <cell r="F191">
            <v>28.04</v>
          </cell>
          <cell r="G191">
            <v>28.96</v>
          </cell>
          <cell r="H191">
            <v>29.880000000000003</v>
          </cell>
          <cell r="I191">
            <v>30.8</v>
          </cell>
          <cell r="J191">
            <v>32.08</v>
          </cell>
          <cell r="K191">
            <v>33.36</v>
          </cell>
          <cell r="L191">
            <v>34.64</v>
          </cell>
          <cell r="M191">
            <v>35.919999999999995</v>
          </cell>
          <cell r="N191">
            <v>37.200000000000003</v>
          </cell>
          <cell r="O191">
            <v>38.72</v>
          </cell>
          <cell r="P191">
            <v>40.24</v>
          </cell>
          <cell r="Q191">
            <v>41.760000000000005</v>
          </cell>
          <cell r="R191">
            <v>43.28</v>
          </cell>
          <cell r="S191">
            <v>44.8</v>
          </cell>
          <cell r="T191">
            <v>46.68</v>
          </cell>
          <cell r="U191">
            <v>48.56</v>
          </cell>
          <cell r="V191">
            <v>50.44</v>
          </cell>
          <cell r="W191">
            <v>52.32</v>
          </cell>
          <cell r="X191">
            <v>54.2</v>
          </cell>
          <cell r="Y191">
            <v>56.44</v>
          </cell>
          <cell r="Z191">
            <v>58.68</v>
          </cell>
          <cell r="AA191">
            <v>60.92</v>
          </cell>
          <cell r="AB191">
            <v>63.160000000000011</v>
          </cell>
          <cell r="AC191">
            <v>65.400000000000006</v>
          </cell>
          <cell r="AD191">
            <v>68</v>
          </cell>
          <cell r="AE191">
            <v>70.599999999999994</v>
          </cell>
          <cell r="AF191">
            <v>73.199999999999989</v>
          </cell>
          <cell r="AG191">
            <v>75.799999999999983</v>
          </cell>
          <cell r="AH191">
            <v>78.400000000000006</v>
          </cell>
        </row>
        <row r="192">
          <cell r="C192">
            <v>11018</v>
          </cell>
          <cell r="D192">
            <v>27</v>
          </cell>
          <cell r="E192">
            <v>27.96</v>
          </cell>
          <cell r="F192">
            <v>28.92</v>
          </cell>
          <cell r="G192">
            <v>29.88</v>
          </cell>
          <cell r="H192">
            <v>30.84</v>
          </cell>
          <cell r="I192">
            <v>31.8</v>
          </cell>
          <cell r="J192">
            <v>33.08</v>
          </cell>
          <cell r="K192">
            <v>34.36</v>
          </cell>
          <cell r="L192">
            <v>35.64</v>
          </cell>
          <cell r="M192">
            <v>36.919999999999995</v>
          </cell>
          <cell r="N192">
            <v>38.200000000000003</v>
          </cell>
          <cell r="O192">
            <v>39.72</v>
          </cell>
          <cell r="P192">
            <v>41.24</v>
          </cell>
          <cell r="Q192">
            <v>42.760000000000005</v>
          </cell>
          <cell r="R192">
            <v>44.28</v>
          </cell>
          <cell r="S192">
            <v>45.8</v>
          </cell>
          <cell r="T192">
            <v>47.84</v>
          </cell>
          <cell r="U192">
            <v>49.88</v>
          </cell>
          <cell r="V192">
            <v>51.920000000000009</v>
          </cell>
          <cell r="W192">
            <v>53.960000000000008</v>
          </cell>
          <cell r="X192">
            <v>56</v>
          </cell>
          <cell r="Y192">
            <v>58.24</v>
          </cell>
          <cell r="Z192">
            <v>60.48</v>
          </cell>
          <cell r="AA192">
            <v>62.720000000000006</v>
          </cell>
          <cell r="AB192">
            <v>64.960000000000008</v>
          </cell>
          <cell r="AC192">
            <v>67.2</v>
          </cell>
          <cell r="AD192">
            <v>69.84</v>
          </cell>
          <cell r="AE192">
            <v>72.47999999999999</v>
          </cell>
          <cell r="AF192">
            <v>75.11999999999999</v>
          </cell>
          <cell r="AG192">
            <v>77.759999999999991</v>
          </cell>
          <cell r="AH192">
            <v>80.400000000000006</v>
          </cell>
        </row>
        <row r="193">
          <cell r="C193">
            <v>11020</v>
          </cell>
          <cell r="D193">
            <v>27</v>
          </cell>
          <cell r="E193">
            <v>28.12</v>
          </cell>
          <cell r="F193">
            <v>29.24</v>
          </cell>
          <cell r="G193">
            <v>30.360000000000003</v>
          </cell>
          <cell r="H193">
            <v>31.480000000000004</v>
          </cell>
          <cell r="I193">
            <v>32.6</v>
          </cell>
          <cell r="J193">
            <v>33.760000000000005</v>
          </cell>
          <cell r="K193">
            <v>34.92</v>
          </cell>
          <cell r="L193">
            <v>36.080000000000005</v>
          </cell>
          <cell r="M193">
            <v>37.240000000000009</v>
          </cell>
          <cell r="N193">
            <v>38.4</v>
          </cell>
          <cell r="O193">
            <v>40.04</v>
          </cell>
          <cell r="P193">
            <v>41.679999999999993</v>
          </cell>
          <cell r="Q193">
            <v>43.319999999999993</v>
          </cell>
          <cell r="R193">
            <v>44.959999999999994</v>
          </cell>
          <cell r="S193">
            <v>46.6</v>
          </cell>
          <cell r="T193">
            <v>48.68</v>
          </cell>
          <cell r="U193">
            <v>50.760000000000005</v>
          </cell>
          <cell r="V193">
            <v>52.840000000000011</v>
          </cell>
          <cell r="W193">
            <v>54.920000000000009</v>
          </cell>
          <cell r="X193">
            <v>57</v>
          </cell>
          <cell r="Y193">
            <v>59.4</v>
          </cell>
          <cell r="Z193">
            <v>61.800000000000004</v>
          </cell>
          <cell r="AA193">
            <v>64.2</v>
          </cell>
          <cell r="AB193">
            <v>66.599999999999994</v>
          </cell>
          <cell r="AC193">
            <v>69</v>
          </cell>
          <cell r="AD193">
            <v>71.64</v>
          </cell>
          <cell r="AE193">
            <v>74.28</v>
          </cell>
          <cell r="AF193">
            <v>76.919999999999987</v>
          </cell>
          <cell r="AG193">
            <v>79.559999999999988</v>
          </cell>
          <cell r="AH193">
            <v>82.2</v>
          </cell>
        </row>
        <row r="194">
          <cell r="C194">
            <v>11022</v>
          </cell>
          <cell r="D194">
            <v>28</v>
          </cell>
          <cell r="E194">
            <v>28.92</v>
          </cell>
          <cell r="F194">
            <v>29.84</v>
          </cell>
          <cell r="G194">
            <v>30.76</v>
          </cell>
          <cell r="H194">
            <v>31.68</v>
          </cell>
          <cell r="I194">
            <v>32.6</v>
          </cell>
          <cell r="J194">
            <v>33.92</v>
          </cell>
          <cell r="K194">
            <v>35.239999999999995</v>
          </cell>
          <cell r="L194">
            <v>36.559999999999995</v>
          </cell>
          <cell r="M194">
            <v>37.879999999999995</v>
          </cell>
          <cell r="N194">
            <v>39.200000000000003</v>
          </cell>
          <cell r="O194">
            <v>40.879999999999995</v>
          </cell>
          <cell r="P194">
            <v>42.559999999999995</v>
          </cell>
          <cell r="Q194">
            <v>44.239999999999995</v>
          </cell>
          <cell r="R194">
            <v>45.919999999999987</v>
          </cell>
          <cell r="S194">
            <v>47.6</v>
          </cell>
          <cell r="T194">
            <v>49.64</v>
          </cell>
          <cell r="U194">
            <v>51.680000000000007</v>
          </cell>
          <cell r="V194">
            <v>53.720000000000006</v>
          </cell>
          <cell r="W194">
            <v>55.760000000000005</v>
          </cell>
          <cell r="X194">
            <v>57.8</v>
          </cell>
          <cell r="Y194">
            <v>60.239999999999995</v>
          </cell>
          <cell r="Z194">
            <v>62.679999999999993</v>
          </cell>
          <cell r="AA194">
            <v>65.11999999999999</v>
          </cell>
          <cell r="AB194">
            <v>67.559999999999974</v>
          </cell>
          <cell r="AC194">
            <v>70</v>
          </cell>
          <cell r="AD194">
            <v>72.8</v>
          </cell>
          <cell r="AE194">
            <v>75.599999999999994</v>
          </cell>
          <cell r="AF194">
            <v>78.400000000000006</v>
          </cell>
          <cell r="AG194">
            <v>81.2</v>
          </cell>
          <cell r="AH194">
            <v>84</v>
          </cell>
        </row>
        <row r="195">
          <cell r="C195">
            <v>11024</v>
          </cell>
          <cell r="D195">
            <v>28</v>
          </cell>
          <cell r="E195">
            <v>29.12</v>
          </cell>
          <cell r="F195">
            <v>30.24</v>
          </cell>
          <cell r="G195">
            <v>31.360000000000003</v>
          </cell>
          <cell r="H195">
            <v>32.480000000000004</v>
          </cell>
          <cell r="I195">
            <v>33.6</v>
          </cell>
          <cell r="J195">
            <v>34.92</v>
          </cell>
          <cell r="K195">
            <v>36.239999999999995</v>
          </cell>
          <cell r="L195">
            <v>37.559999999999995</v>
          </cell>
          <cell r="M195">
            <v>38.879999999999995</v>
          </cell>
          <cell r="N195">
            <v>40.200000000000003</v>
          </cell>
          <cell r="O195">
            <v>41.879999999999995</v>
          </cell>
          <cell r="P195">
            <v>43.559999999999995</v>
          </cell>
          <cell r="Q195">
            <v>45.239999999999995</v>
          </cell>
          <cell r="R195">
            <v>46.919999999999995</v>
          </cell>
          <cell r="S195">
            <v>48.6</v>
          </cell>
          <cell r="T195">
            <v>50.64</v>
          </cell>
          <cell r="U195">
            <v>52.680000000000007</v>
          </cell>
          <cell r="V195">
            <v>54.720000000000006</v>
          </cell>
          <cell r="W195">
            <v>56.760000000000005</v>
          </cell>
          <cell r="X195">
            <v>58.8</v>
          </cell>
          <cell r="Y195">
            <v>61.4</v>
          </cell>
          <cell r="Z195">
            <v>63.999999999999993</v>
          </cell>
          <cell r="AA195">
            <v>66.599999999999994</v>
          </cell>
          <cell r="AB195">
            <v>69.199999999999989</v>
          </cell>
          <cell r="AC195">
            <v>71.8</v>
          </cell>
          <cell r="AD195">
            <v>74.599999999999994</v>
          </cell>
          <cell r="AE195">
            <v>77.400000000000006</v>
          </cell>
          <cell r="AF195">
            <v>80.2</v>
          </cell>
          <cell r="AG195">
            <v>83</v>
          </cell>
          <cell r="AH195">
            <v>85.8</v>
          </cell>
        </row>
        <row r="196">
          <cell r="C196">
            <v>11026</v>
          </cell>
          <cell r="D196">
            <v>28.8</v>
          </cell>
          <cell r="E196">
            <v>29.92</v>
          </cell>
          <cell r="F196">
            <v>31.040000000000006</v>
          </cell>
          <cell r="G196">
            <v>32.160000000000011</v>
          </cell>
          <cell r="H196">
            <v>33.280000000000008</v>
          </cell>
          <cell r="I196">
            <v>34.4</v>
          </cell>
          <cell r="J196">
            <v>35.72</v>
          </cell>
          <cell r="K196">
            <v>37.04</v>
          </cell>
          <cell r="L196">
            <v>38.36</v>
          </cell>
          <cell r="M196">
            <v>39.679999999999993</v>
          </cell>
          <cell r="N196">
            <v>41</v>
          </cell>
          <cell r="O196">
            <v>42.72</v>
          </cell>
          <cell r="P196">
            <v>44.44</v>
          </cell>
          <cell r="Q196">
            <v>46.159999999999989</v>
          </cell>
          <cell r="R196">
            <v>47.879999999999988</v>
          </cell>
          <cell r="S196">
            <v>49.6</v>
          </cell>
          <cell r="T196">
            <v>51.8</v>
          </cell>
          <cell r="U196">
            <v>54</v>
          </cell>
          <cell r="V196">
            <v>56.199999999999996</v>
          </cell>
          <cell r="W196">
            <v>58.399999999999991</v>
          </cell>
          <cell r="X196">
            <v>60.6</v>
          </cell>
          <cell r="Y196">
            <v>63.039999999999992</v>
          </cell>
          <cell r="Z196">
            <v>65.47999999999999</v>
          </cell>
          <cell r="AA196">
            <v>67.919999999999987</v>
          </cell>
          <cell r="AB196">
            <v>70.359999999999985</v>
          </cell>
          <cell r="AC196">
            <v>72.8</v>
          </cell>
          <cell r="AD196">
            <v>75.8</v>
          </cell>
          <cell r="AE196">
            <v>78.800000000000011</v>
          </cell>
          <cell r="AF196">
            <v>81.800000000000011</v>
          </cell>
          <cell r="AG196">
            <v>84.800000000000011</v>
          </cell>
          <cell r="AH196">
            <v>87.8</v>
          </cell>
        </row>
        <row r="197">
          <cell r="C197">
            <v>11028</v>
          </cell>
          <cell r="D197">
            <v>29</v>
          </cell>
          <cell r="E197">
            <v>30.12</v>
          </cell>
          <cell r="F197">
            <v>31.240000000000006</v>
          </cell>
          <cell r="G197">
            <v>32.360000000000007</v>
          </cell>
          <cell r="H197">
            <v>33.480000000000011</v>
          </cell>
          <cell r="I197">
            <v>34.6</v>
          </cell>
          <cell r="J197">
            <v>36.08</v>
          </cell>
          <cell r="K197">
            <v>37.56</v>
          </cell>
          <cell r="L197">
            <v>39.040000000000006</v>
          </cell>
          <cell r="M197">
            <v>40.520000000000003</v>
          </cell>
          <cell r="N197">
            <v>42</v>
          </cell>
          <cell r="O197">
            <v>43.68</v>
          </cell>
          <cell r="P197">
            <v>45.359999999999992</v>
          </cell>
          <cell r="Q197">
            <v>47.039999999999992</v>
          </cell>
          <cell r="R197">
            <v>48.719999999999992</v>
          </cell>
          <cell r="S197">
            <v>50.4</v>
          </cell>
          <cell r="T197">
            <v>52.64</v>
          </cell>
          <cell r="U197">
            <v>54.879999999999995</v>
          </cell>
          <cell r="V197">
            <v>57.12</v>
          </cell>
          <cell r="W197">
            <v>59.36</v>
          </cell>
          <cell r="X197">
            <v>61.6</v>
          </cell>
          <cell r="Y197">
            <v>64.2</v>
          </cell>
          <cell r="Z197">
            <v>66.8</v>
          </cell>
          <cell r="AA197">
            <v>69.399999999999991</v>
          </cell>
          <cell r="AB197">
            <v>71.999999999999986</v>
          </cell>
          <cell r="AC197">
            <v>74.599999999999994</v>
          </cell>
          <cell r="AD197">
            <v>77.600000000000009</v>
          </cell>
          <cell r="AE197">
            <v>80.600000000000009</v>
          </cell>
          <cell r="AF197">
            <v>83.600000000000009</v>
          </cell>
          <cell r="AG197">
            <v>86.600000000000009</v>
          </cell>
          <cell r="AH197">
            <v>89.6</v>
          </cell>
        </row>
        <row r="198">
          <cell r="C198">
            <v>11030</v>
          </cell>
          <cell r="D198">
            <v>29.8</v>
          </cell>
          <cell r="E198">
            <v>30.92</v>
          </cell>
          <cell r="F198">
            <v>32.040000000000006</v>
          </cell>
          <cell r="G198">
            <v>33.160000000000011</v>
          </cell>
          <cell r="H198">
            <v>34.280000000000008</v>
          </cell>
          <cell r="I198">
            <v>35.4</v>
          </cell>
          <cell r="J198">
            <v>36.880000000000003</v>
          </cell>
          <cell r="K198">
            <v>38.36</v>
          </cell>
          <cell r="L198">
            <v>39.840000000000003</v>
          </cell>
          <cell r="M198">
            <v>41.320000000000007</v>
          </cell>
          <cell r="N198">
            <v>42.8</v>
          </cell>
          <cell r="O198">
            <v>44.519999999999996</v>
          </cell>
          <cell r="P198">
            <v>46.239999999999995</v>
          </cell>
          <cell r="Q198">
            <v>47.959999999999994</v>
          </cell>
          <cell r="R198">
            <v>49.679999999999993</v>
          </cell>
          <cell r="S198">
            <v>51.4</v>
          </cell>
          <cell r="T198">
            <v>53.64</v>
          </cell>
          <cell r="U198">
            <v>55.879999999999995</v>
          </cell>
          <cell r="V198">
            <v>58.12</v>
          </cell>
          <cell r="W198">
            <v>60.36</v>
          </cell>
          <cell r="X198">
            <v>62.6</v>
          </cell>
          <cell r="Y198">
            <v>65.2</v>
          </cell>
          <cell r="Z198">
            <v>67.8</v>
          </cell>
          <cell r="AA198">
            <v>70.399999999999991</v>
          </cell>
          <cell r="AB198">
            <v>72.999999999999986</v>
          </cell>
          <cell r="AC198">
            <v>75.599999999999994</v>
          </cell>
          <cell r="AD198">
            <v>78.600000000000009</v>
          </cell>
          <cell r="AE198">
            <v>81.600000000000009</v>
          </cell>
          <cell r="AF198">
            <v>84.600000000000009</v>
          </cell>
          <cell r="AG198">
            <v>87.600000000000009</v>
          </cell>
          <cell r="AH198">
            <v>90.6</v>
          </cell>
        </row>
        <row r="199">
          <cell r="C199">
            <v>12000</v>
          </cell>
          <cell r="D199">
            <v>20.8</v>
          </cell>
          <cell r="E199">
            <v>21.72</v>
          </cell>
          <cell r="F199">
            <v>22.64</v>
          </cell>
          <cell r="G199">
            <v>23.56</v>
          </cell>
          <cell r="H199">
            <v>24.48</v>
          </cell>
          <cell r="I199">
            <v>25.4</v>
          </cell>
          <cell r="J199">
            <v>26.36</v>
          </cell>
          <cell r="K199">
            <v>27.32</v>
          </cell>
          <cell r="L199">
            <v>28.28</v>
          </cell>
          <cell r="M199">
            <v>29.24</v>
          </cell>
          <cell r="N199">
            <v>30.2</v>
          </cell>
          <cell r="O199">
            <v>31.44</v>
          </cell>
          <cell r="P199">
            <v>32.68</v>
          </cell>
          <cell r="Q199">
            <v>33.92</v>
          </cell>
          <cell r="R199">
            <v>35.159999999999997</v>
          </cell>
          <cell r="S199">
            <v>36.4</v>
          </cell>
          <cell r="T199">
            <v>37.76</v>
          </cell>
          <cell r="U199">
            <v>39.119999999999997</v>
          </cell>
          <cell r="V199">
            <v>40.479999999999997</v>
          </cell>
          <cell r="W199">
            <v>41.84</v>
          </cell>
          <cell r="X199">
            <v>43.2</v>
          </cell>
          <cell r="Y199">
            <v>44.76</v>
          </cell>
          <cell r="Z199">
            <v>46.32</v>
          </cell>
          <cell r="AA199">
            <v>47.88</v>
          </cell>
          <cell r="AB199">
            <v>49.44</v>
          </cell>
          <cell r="AC199">
            <v>51</v>
          </cell>
          <cell r="AD199">
            <v>52.96</v>
          </cell>
          <cell r="AE199">
            <v>54.92</v>
          </cell>
          <cell r="AF199">
            <v>56.88</v>
          </cell>
          <cell r="AG199">
            <v>58.84</v>
          </cell>
          <cell r="AH199">
            <v>60.8</v>
          </cell>
        </row>
        <row r="200">
          <cell r="C200">
            <v>12002</v>
          </cell>
          <cell r="D200">
            <v>20.8</v>
          </cell>
          <cell r="E200">
            <v>21.72</v>
          </cell>
          <cell r="F200">
            <v>22.64</v>
          </cell>
          <cell r="G200">
            <v>23.56</v>
          </cell>
          <cell r="H200">
            <v>24.48</v>
          </cell>
          <cell r="I200">
            <v>25.4</v>
          </cell>
          <cell r="J200">
            <v>26.36</v>
          </cell>
          <cell r="K200">
            <v>27.32</v>
          </cell>
          <cell r="L200">
            <v>28.28</v>
          </cell>
          <cell r="M200">
            <v>29.24</v>
          </cell>
          <cell r="N200">
            <v>30.2</v>
          </cell>
          <cell r="O200">
            <v>31.44</v>
          </cell>
          <cell r="P200">
            <v>32.68</v>
          </cell>
          <cell r="Q200">
            <v>33.92</v>
          </cell>
          <cell r="R200">
            <v>35.159999999999997</v>
          </cell>
          <cell r="S200">
            <v>36.4</v>
          </cell>
          <cell r="T200">
            <v>37.76</v>
          </cell>
          <cell r="U200">
            <v>39.119999999999997</v>
          </cell>
          <cell r="V200">
            <v>40.479999999999997</v>
          </cell>
          <cell r="W200">
            <v>41.84</v>
          </cell>
          <cell r="X200">
            <v>43.2</v>
          </cell>
          <cell r="Y200">
            <v>44.76</v>
          </cell>
          <cell r="Z200">
            <v>46.32</v>
          </cell>
          <cell r="AA200">
            <v>47.88</v>
          </cell>
          <cell r="AB200">
            <v>49.44</v>
          </cell>
          <cell r="AC200">
            <v>51</v>
          </cell>
          <cell r="AD200">
            <v>52.96</v>
          </cell>
          <cell r="AE200">
            <v>54.92</v>
          </cell>
          <cell r="AF200">
            <v>56.88</v>
          </cell>
          <cell r="AG200">
            <v>58.84</v>
          </cell>
          <cell r="AH200">
            <v>60.8</v>
          </cell>
        </row>
        <row r="201">
          <cell r="C201">
            <v>12004</v>
          </cell>
          <cell r="D201">
            <v>20.799999999999997</v>
          </cell>
          <cell r="E201">
            <v>21.72</v>
          </cell>
          <cell r="F201">
            <v>22.64</v>
          </cell>
          <cell r="G201">
            <v>23.560000000000002</v>
          </cell>
          <cell r="H201">
            <v>24.480000000000004</v>
          </cell>
          <cell r="I201">
            <v>25.4</v>
          </cell>
          <cell r="J201">
            <v>26.360000000000003</v>
          </cell>
          <cell r="K201">
            <v>27.32</v>
          </cell>
          <cell r="L201">
            <v>28.28</v>
          </cell>
          <cell r="M201">
            <v>29.240000000000002</v>
          </cell>
          <cell r="N201">
            <v>30.200000000000003</v>
          </cell>
          <cell r="O201">
            <v>31.44</v>
          </cell>
          <cell r="P201">
            <v>32.679999999999993</v>
          </cell>
          <cell r="Q201">
            <v>33.919999999999995</v>
          </cell>
          <cell r="R201">
            <v>35.159999999999997</v>
          </cell>
          <cell r="S201">
            <v>36.400000000000006</v>
          </cell>
          <cell r="T201">
            <v>37.76</v>
          </cell>
          <cell r="U201">
            <v>39.120000000000005</v>
          </cell>
          <cell r="V201">
            <v>40.479999999999997</v>
          </cell>
          <cell r="W201">
            <v>41.84</v>
          </cell>
          <cell r="X201">
            <v>43.2</v>
          </cell>
          <cell r="Y201">
            <v>44.760000000000005</v>
          </cell>
          <cell r="Z201">
            <v>46.319999999999993</v>
          </cell>
          <cell r="AA201">
            <v>47.879999999999995</v>
          </cell>
          <cell r="AB201">
            <v>49.44</v>
          </cell>
          <cell r="AC201">
            <v>51</v>
          </cell>
          <cell r="AD201">
            <v>52.960000000000008</v>
          </cell>
          <cell r="AE201">
            <v>54.92</v>
          </cell>
          <cell r="AF201">
            <v>56.88000000000001</v>
          </cell>
          <cell r="AG201">
            <v>58.84</v>
          </cell>
          <cell r="AH201">
            <v>60.800000000000004</v>
          </cell>
        </row>
        <row r="202">
          <cell r="C202">
            <v>12006</v>
          </cell>
          <cell r="D202">
            <v>21.799999999999997</v>
          </cell>
          <cell r="E202">
            <v>22.64</v>
          </cell>
          <cell r="F202">
            <v>23.480000000000004</v>
          </cell>
          <cell r="G202">
            <v>24.32</v>
          </cell>
          <cell r="H202">
            <v>25.160000000000004</v>
          </cell>
          <cell r="I202">
            <v>26</v>
          </cell>
          <cell r="J202">
            <v>27.040000000000003</v>
          </cell>
          <cell r="K202">
            <v>28.08</v>
          </cell>
          <cell r="L202">
            <v>29.120000000000005</v>
          </cell>
          <cell r="M202">
            <v>30.160000000000004</v>
          </cell>
          <cell r="N202">
            <v>31.200000000000003</v>
          </cell>
          <cell r="O202">
            <v>32.440000000000005</v>
          </cell>
          <cell r="P202">
            <v>33.679999999999993</v>
          </cell>
          <cell r="Q202">
            <v>34.919999999999995</v>
          </cell>
          <cell r="R202">
            <v>36.159999999999997</v>
          </cell>
          <cell r="S202">
            <v>37.400000000000006</v>
          </cell>
          <cell r="T202">
            <v>38.76</v>
          </cell>
          <cell r="U202">
            <v>40.120000000000005</v>
          </cell>
          <cell r="V202">
            <v>41.48</v>
          </cell>
          <cell r="W202">
            <v>42.84</v>
          </cell>
          <cell r="X202">
            <v>44.2</v>
          </cell>
          <cell r="Y202">
            <v>45.959999999999994</v>
          </cell>
          <cell r="Z202">
            <v>47.72</v>
          </cell>
          <cell r="AA202">
            <v>49.480000000000004</v>
          </cell>
          <cell r="AB202">
            <v>51.239999999999995</v>
          </cell>
          <cell r="AC202">
            <v>53</v>
          </cell>
          <cell r="AD202">
            <v>55.080000000000005</v>
          </cell>
          <cell r="AE202">
            <v>57.16</v>
          </cell>
          <cell r="AF202">
            <v>59.240000000000009</v>
          </cell>
          <cell r="AG202">
            <v>61.320000000000007</v>
          </cell>
          <cell r="AH202">
            <v>63.400000000000006</v>
          </cell>
        </row>
        <row r="203">
          <cell r="C203">
            <v>12008</v>
          </cell>
          <cell r="D203">
            <v>22.4</v>
          </cell>
          <cell r="E203">
            <v>23.240000000000002</v>
          </cell>
          <cell r="F203">
            <v>24.08</v>
          </cell>
          <cell r="G203">
            <v>24.92</v>
          </cell>
          <cell r="H203">
            <v>25.760000000000005</v>
          </cell>
          <cell r="I203">
            <v>26.6</v>
          </cell>
          <cell r="J203">
            <v>27.64</v>
          </cell>
          <cell r="K203">
            <v>28.680000000000007</v>
          </cell>
          <cell r="L203">
            <v>29.72000000000001</v>
          </cell>
          <cell r="M203">
            <v>30.760000000000005</v>
          </cell>
          <cell r="N203">
            <v>31.799999999999997</v>
          </cell>
          <cell r="O203">
            <v>33.04</v>
          </cell>
          <cell r="P203">
            <v>34.28</v>
          </cell>
          <cell r="Q203">
            <v>35.520000000000003</v>
          </cell>
          <cell r="R203">
            <v>36.759999999999991</v>
          </cell>
          <cell r="S203">
            <v>38</v>
          </cell>
          <cell r="T203">
            <v>39.56</v>
          </cell>
          <cell r="U203">
            <v>41.11999999999999</v>
          </cell>
          <cell r="V203">
            <v>42.679999999999993</v>
          </cell>
          <cell r="W203">
            <v>44.239999999999995</v>
          </cell>
          <cell r="X203">
            <v>45.8</v>
          </cell>
          <cell r="Y203">
            <v>47.56</v>
          </cell>
          <cell r="Z203">
            <v>49.319999999999993</v>
          </cell>
          <cell r="AA203">
            <v>51.08</v>
          </cell>
          <cell r="AB203">
            <v>52.84</v>
          </cell>
          <cell r="AC203">
            <v>54.599999999999994</v>
          </cell>
          <cell r="AD203">
            <v>56.680000000000007</v>
          </cell>
          <cell r="AE203">
            <v>58.760000000000005</v>
          </cell>
          <cell r="AF203">
            <v>60.840000000000011</v>
          </cell>
          <cell r="AG203">
            <v>62.920000000000016</v>
          </cell>
          <cell r="AH203">
            <v>65</v>
          </cell>
        </row>
        <row r="204">
          <cell r="C204">
            <v>12010</v>
          </cell>
          <cell r="D204">
            <v>22.799999999999997</v>
          </cell>
          <cell r="E204">
            <v>23.64</v>
          </cell>
          <cell r="F204">
            <v>24.480000000000004</v>
          </cell>
          <cell r="G204">
            <v>25.32</v>
          </cell>
          <cell r="H204">
            <v>26.160000000000004</v>
          </cell>
          <cell r="I204">
            <v>27</v>
          </cell>
          <cell r="J204">
            <v>28.04</v>
          </cell>
          <cell r="K204">
            <v>29.080000000000005</v>
          </cell>
          <cell r="L204">
            <v>30.120000000000005</v>
          </cell>
          <cell r="M204">
            <v>31.160000000000011</v>
          </cell>
          <cell r="N204">
            <v>32.200000000000003</v>
          </cell>
          <cell r="O204">
            <v>33.559999999999995</v>
          </cell>
          <cell r="P204">
            <v>34.92</v>
          </cell>
          <cell r="Q204">
            <v>36.280000000000008</v>
          </cell>
          <cell r="R204">
            <v>37.64</v>
          </cell>
          <cell r="S204">
            <v>39</v>
          </cell>
          <cell r="T204">
            <v>40.56</v>
          </cell>
          <cell r="U204">
            <v>42.11999999999999</v>
          </cell>
          <cell r="V204">
            <v>43.679999999999993</v>
          </cell>
          <cell r="W204">
            <v>45.239999999999995</v>
          </cell>
          <cell r="X204">
            <v>46.8</v>
          </cell>
          <cell r="Y204">
            <v>48.680000000000007</v>
          </cell>
          <cell r="Z204">
            <v>50.56</v>
          </cell>
          <cell r="AA204">
            <v>52.44</v>
          </cell>
          <cell r="AB204">
            <v>54.320000000000007</v>
          </cell>
          <cell r="AC204">
            <v>56.2</v>
          </cell>
          <cell r="AD204">
            <v>58.47999999999999</v>
          </cell>
          <cell r="AE204">
            <v>60.759999999999991</v>
          </cell>
          <cell r="AF204">
            <v>63.039999999999992</v>
          </cell>
          <cell r="AG204">
            <v>65.319999999999993</v>
          </cell>
          <cell r="AH204">
            <v>67.599999999999994</v>
          </cell>
        </row>
        <row r="205">
          <cell r="C205">
            <v>12012</v>
          </cell>
          <cell r="D205">
            <v>23.4</v>
          </cell>
          <cell r="E205">
            <v>24.240000000000002</v>
          </cell>
          <cell r="F205">
            <v>25.08</v>
          </cell>
          <cell r="G205">
            <v>25.92</v>
          </cell>
          <cell r="H205">
            <v>26.760000000000005</v>
          </cell>
          <cell r="I205">
            <v>27.6</v>
          </cell>
          <cell r="J205">
            <v>28.64</v>
          </cell>
          <cell r="K205">
            <v>29.680000000000007</v>
          </cell>
          <cell r="L205">
            <v>30.72000000000001</v>
          </cell>
          <cell r="M205">
            <v>31.760000000000005</v>
          </cell>
          <cell r="N205">
            <v>32.799999999999997</v>
          </cell>
          <cell r="O205">
            <v>34.24</v>
          </cell>
          <cell r="P205">
            <v>35.680000000000007</v>
          </cell>
          <cell r="Q205">
            <v>37.119999999999997</v>
          </cell>
          <cell r="R205">
            <v>38.56</v>
          </cell>
          <cell r="S205">
            <v>40</v>
          </cell>
          <cell r="T205">
            <v>41.56</v>
          </cell>
          <cell r="U205">
            <v>43.120000000000005</v>
          </cell>
          <cell r="V205">
            <v>44.679999999999993</v>
          </cell>
          <cell r="W205">
            <v>46.239999999999995</v>
          </cell>
          <cell r="X205">
            <v>47.8</v>
          </cell>
          <cell r="Y205">
            <v>49.88</v>
          </cell>
          <cell r="Z205">
            <v>51.959999999999994</v>
          </cell>
          <cell r="AA205">
            <v>54.04</v>
          </cell>
          <cell r="AB205">
            <v>56.120000000000005</v>
          </cell>
          <cell r="AC205">
            <v>58.2</v>
          </cell>
          <cell r="AD205">
            <v>60.4</v>
          </cell>
          <cell r="AE205">
            <v>62.599999999999994</v>
          </cell>
          <cell r="AF205">
            <v>64.799999999999983</v>
          </cell>
          <cell r="AG205">
            <v>67</v>
          </cell>
          <cell r="AH205">
            <v>69.199999999999989</v>
          </cell>
        </row>
        <row r="206">
          <cell r="C206">
            <v>12014</v>
          </cell>
          <cell r="D206">
            <v>23.4</v>
          </cell>
          <cell r="E206">
            <v>24.44</v>
          </cell>
          <cell r="F206">
            <v>25.479999999999997</v>
          </cell>
          <cell r="G206">
            <v>26.52</v>
          </cell>
          <cell r="H206">
            <v>27.560000000000002</v>
          </cell>
          <cell r="I206">
            <v>28.6</v>
          </cell>
          <cell r="J206">
            <v>29.64</v>
          </cell>
          <cell r="K206">
            <v>30.680000000000007</v>
          </cell>
          <cell r="L206">
            <v>31.72000000000001</v>
          </cell>
          <cell r="M206">
            <v>32.760000000000005</v>
          </cell>
          <cell r="N206">
            <v>33.799999999999997</v>
          </cell>
          <cell r="O206">
            <v>35.160000000000004</v>
          </cell>
          <cell r="P206">
            <v>36.519999999999996</v>
          </cell>
          <cell r="Q206">
            <v>37.880000000000003</v>
          </cell>
          <cell r="R206">
            <v>39.240000000000009</v>
          </cell>
          <cell r="S206">
            <v>40.599999999999994</v>
          </cell>
          <cell r="T206">
            <v>42.36</v>
          </cell>
          <cell r="U206">
            <v>44.120000000000005</v>
          </cell>
          <cell r="V206">
            <v>45.879999999999995</v>
          </cell>
          <cell r="W206">
            <v>47.64</v>
          </cell>
          <cell r="X206">
            <v>49.400000000000006</v>
          </cell>
          <cell r="Y206">
            <v>51.48</v>
          </cell>
          <cell r="Z206">
            <v>53.56</v>
          </cell>
          <cell r="AA206">
            <v>55.64</v>
          </cell>
          <cell r="AB206">
            <v>57.720000000000013</v>
          </cell>
          <cell r="AC206">
            <v>59.800000000000004</v>
          </cell>
          <cell r="AD206">
            <v>62.079999999999991</v>
          </cell>
          <cell r="AE206">
            <v>64.359999999999985</v>
          </cell>
          <cell r="AF206">
            <v>66.639999999999986</v>
          </cell>
          <cell r="AG206">
            <v>68.919999999999987</v>
          </cell>
          <cell r="AH206">
            <v>71.199999999999989</v>
          </cell>
        </row>
        <row r="207">
          <cell r="C207">
            <v>12016</v>
          </cell>
          <cell r="D207">
            <v>24.4</v>
          </cell>
          <cell r="E207">
            <v>25.240000000000002</v>
          </cell>
          <cell r="F207">
            <v>26.08</v>
          </cell>
          <cell r="G207">
            <v>26.92</v>
          </cell>
          <cell r="H207">
            <v>27.760000000000005</v>
          </cell>
          <cell r="I207">
            <v>28.6</v>
          </cell>
          <cell r="J207">
            <v>29.759999999999998</v>
          </cell>
          <cell r="K207">
            <v>30.92</v>
          </cell>
          <cell r="L207">
            <v>32.08</v>
          </cell>
          <cell r="M207">
            <v>33.239999999999995</v>
          </cell>
          <cell r="N207">
            <v>34.400000000000006</v>
          </cell>
          <cell r="O207">
            <v>35.839999999999996</v>
          </cell>
          <cell r="P207">
            <v>37.28</v>
          </cell>
          <cell r="Q207">
            <v>38.720000000000006</v>
          </cell>
          <cell r="R207">
            <v>40.159999999999997</v>
          </cell>
          <cell r="S207">
            <v>41.599999999999994</v>
          </cell>
          <cell r="T207">
            <v>43.36</v>
          </cell>
          <cell r="U207">
            <v>45.120000000000005</v>
          </cell>
          <cell r="V207">
            <v>46.879999999999995</v>
          </cell>
          <cell r="W207">
            <v>48.64</v>
          </cell>
          <cell r="X207">
            <v>50.400000000000006</v>
          </cell>
          <cell r="Y207">
            <v>52.48</v>
          </cell>
          <cell r="Z207">
            <v>54.56</v>
          </cell>
          <cell r="AA207">
            <v>56.64</v>
          </cell>
          <cell r="AB207">
            <v>58.720000000000013</v>
          </cell>
          <cell r="AC207">
            <v>60.800000000000004</v>
          </cell>
          <cell r="AD207">
            <v>63.2</v>
          </cell>
          <cell r="AE207">
            <v>65.599999999999994</v>
          </cell>
          <cell r="AF207">
            <v>67.999999999999986</v>
          </cell>
          <cell r="AG207">
            <v>70.399999999999977</v>
          </cell>
          <cell r="AH207">
            <v>72.800000000000011</v>
          </cell>
        </row>
        <row r="208">
          <cell r="C208">
            <v>12018</v>
          </cell>
          <cell r="D208">
            <v>25</v>
          </cell>
          <cell r="E208">
            <v>25.92</v>
          </cell>
          <cell r="F208">
            <v>26.840000000000003</v>
          </cell>
          <cell r="G208">
            <v>27.759999999999998</v>
          </cell>
          <cell r="H208">
            <v>28.68</v>
          </cell>
          <cell r="I208">
            <v>29.6</v>
          </cell>
          <cell r="J208">
            <v>30.759999999999998</v>
          </cell>
          <cell r="K208">
            <v>31.92</v>
          </cell>
          <cell r="L208">
            <v>33.08</v>
          </cell>
          <cell r="M208">
            <v>34.239999999999995</v>
          </cell>
          <cell r="N208">
            <v>35.400000000000006</v>
          </cell>
          <cell r="O208">
            <v>36.839999999999996</v>
          </cell>
          <cell r="P208">
            <v>38.28</v>
          </cell>
          <cell r="Q208">
            <v>39.720000000000006</v>
          </cell>
          <cell r="R208">
            <v>41.16</v>
          </cell>
          <cell r="S208">
            <v>42.599999999999994</v>
          </cell>
          <cell r="T208">
            <v>44.480000000000004</v>
          </cell>
          <cell r="U208">
            <v>46.36</v>
          </cell>
          <cell r="V208">
            <v>48.240000000000009</v>
          </cell>
          <cell r="W208">
            <v>50.120000000000005</v>
          </cell>
          <cell r="X208">
            <v>52</v>
          </cell>
          <cell r="Y208">
            <v>54.080000000000005</v>
          </cell>
          <cell r="Z208">
            <v>56.16</v>
          </cell>
          <cell r="AA208">
            <v>58.240000000000009</v>
          </cell>
          <cell r="AB208">
            <v>60.320000000000007</v>
          </cell>
          <cell r="AC208">
            <v>62.400000000000006</v>
          </cell>
          <cell r="AD208">
            <v>64.88000000000001</v>
          </cell>
          <cell r="AE208">
            <v>67.359999999999985</v>
          </cell>
          <cell r="AF208">
            <v>69.839999999999989</v>
          </cell>
          <cell r="AG208">
            <v>72.319999999999993</v>
          </cell>
          <cell r="AH208">
            <v>74.800000000000011</v>
          </cell>
        </row>
        <row r="209">
          <cell r="C209">
            <v>12020</v>
          </cell>
          <cell r="D209">
            <v>25</v>
          </cell>
          <cell r="E209">
            <v>26.040000000000003</v>
          </cell>
          <cell r="F209">
            <v>27.08</v>
          </cell>
          <cell r="G209">
            <v>28.120000000000005</v>
          </cell>
          <cell r="H209">
            <v>29.160000000000004</v>
          </cell>
          <cell r="I209">
            <v>30.200000000000003</v>
          </cell>
          <cell r="J209">
            <v>31.320000000000004</v>
          </cell>
          <cell r="K209">
            <v>32.44</v>
          </cell>
          <cell r="L209">
            <v>33.56</v>
          </cell>
          <cell r="M209">
            <v>34.680000000000007</v>
          </cell>
          <cell r="N209">
            <v>35.799999999999997</v>
          </cell>
          <cell r="O209">
            <v>37.28</v>
          </cell>
          <cell r="P209">
            <v>38.759999999999991</v>
          </cell>
          <cell r="Q209">
            <v>40.239999999999995</v>
          </cell>
          <cell r="R209">
            <v>41.72</v>
          </cell>
          <cell r="S209">
            <v>43.2</v>
          </cell>
          <cell r="T209">
            <v>45.16</v>
          </cell>
          <cell r="U209">
            <v>47.120000000000005</v>
          </cell>
          <cell r="V209">
            <v>49.080000000000013</v>
          </cell>
          <cell r="W209">
            <v>51.040000000000006</v>
          </cell>
          <cell r="X209">
            <v>53</v>
          </cell>
          <cell r="Y209">
            <v>55.199999999999996</v>
          </cell>
          <cell r="Z209">
            <v>57.400000000000006</v>
          </cell>
          <cell r="AA209">
            <v>59.6</v>
          </cell>
          <cell r="AB209">
            <v>61.8</v>
          </cell>
          <cell r="AC209">
            <v>64</v>
          </cell>
          <cell r="AD209">
            <v>66.48</v>
          </cell>
          <cell r="AE209">
            <v>68.960000000000008</v>
          </cell>
          <cell r="AF209">
            <v>71.439999999999984</v>
          </cell>
          <cell r="AG209">
            <v>73.919999999999987</v>
          </cell>
          <cell r="AH209">
            <v>76.400000000000006</v>
          </cell>
        </row>
        <row r="210">
          <cell r="C210">
            <v>12022</v>
          </cell>
          <cell r="D210">
            <v>26</v>
          </cell>
          <cell r="E210">
            <v>26.840000000000003</v>
          </cell>
          <cell r="F210">
            <v>27.68</v>
          </cell>
          <cell r="G210">
            <v>28.520000000000003</v>
          </cell>
          <cell r="H210">
            <v>29.36</v>
          </cell>
          <cell r="I210">
            <v>30.200000000000003</v>
          </cell>
          <cell r="J210">
            <v>31.44</v>
          </cell>
          <cell r="K210">
            <v>32.679999999999993</v>
          </cell>
          <cell r="L210">
            <v>33.919999999999995</v>
          </cell>
          <cell r="M210">
            <v>35.159999999999997</v>
          </cell>
          <cell r="N210">
            <v>36.400000000000006</v>
          </cell>
          <cell r="O210">
            <v>37.959999999999994</v>
          </cell>
          <cell r="P210">
            <v>39.519999999999996</v>
          </cell>
          <cell r="Q210">
            <v>41.08</v>
          </cell>
          <cell r="R210">
            <v>42.639999999999986</v>
          </cell>
          <cell r="S210">
            <v>44.2</v>
          </cell>
          <cell r="T210">
            <v>46.08</v>
          </cell>
          <cell r="U210">
            <v>47.960000000000008</v>
          </cell>
          <cell r="V210">
            <v>49.84</v>
          </cell>
          <cell r="W210">
            <v>51.72</v>
          </cell>
          <cell r="X210">
            <v>53.599999999999994</v>
          </cell>
          <cell r="Y210">
            <v>55.879999999999995</v>
          </cell>
          <cell r="Z210">
            <v>58.16</v>
          </cell>
          <cell r="AA210">
            <v>60.439999999999991</v>
          </cell>
          <cell r="AB210">
            <v>62.719999999999978</v>
          </cell>
          <cell r="AC210">
            <v>65</v>
          </cell>
          <cell r="AD210">
            <v>67.599999999999994</v>
          </cell>
          <cell r="AE210">
            <v>70.199999999999989</v>
          </cell>
          <cell r="AF210">
            <v>72.800000000000011</v>
          </cell>
          <cell r="AG210">
            <v>75.400000000000006</v>
          </cell>
          <cell r="AH210">
            <v>78</v>
          </cell>
        </row>
        <row r="211">
          <cell r="C211">
            <v>12024</v>
          </cell>
          <cell r="D211">
            <v>26</v>
          </cell>
          <cell r="E211">
            <v>27.040000000000003</v>
          </cell>
          <cell r="F211">
            <v>28.08</v>
          </cell>
          <cell r="G211">
            <v>29.120000000000005</v>
          </cell>
          <cell r="H211">
            <v>30.160000000000004</v>
          </cell>
          <cell r="I211">
            <v>31.200000000000003</v>
          </cell>
          <cell r="J211">
            <v>32.440000000000005</v>
          </cell>
          <cell r="K211">
            <v>33.679999999999993</v>
          </cell>
          <cell r="L211">
            <v>34.919999999999995</v>
          </cell>
          <cell r="M211">
            <v>36.159999999999997</v>
          </cell>
          <cell r="N211">
            <v>37.400000000000006</v>
          </cell>
          <cell r="O211">
            <v>38.959999999999994</v>
          </cell>
          <cell r="P211">
            <v>40.519999999999996</v>
          </cell>
          <cell r="Q211">
            <v>42.08</v>
          </cell>
          <cell r="R211">
            <v>43.64</v>
          </cell>
          <cell r="S211">
            <v>45.2</v>
          </cell>
          <cell r="T211">
            <v>47.08</v>
          </cell>
          <cell r="U211">
            <v>48.960000000000008</v>
          </cell>
          <cell r="V211">
            <v>50.84</v>
          </cell>
          <cell r="W211">
            <v>52.72</v>
          </cell>
          <cell r="X211">
            <v>54.599999999999994</v>
          </cell>
          <cell r="Y211">
            <v>57</v>
          </cell>
          <cell r="Z211">
            <v>59.399999999999991</v>
          </cell>
          <cell r="AA211">
            <v>61.8</v>
          </cell>
          <cell r="AB211">
            <v>64.199999999999989</v>
          </cell>
          <cell r="AC211">
            <v>66.599999999999994</v>
          </cell>
          <cell r="AD211">
            <v>69.199999999999989</v>
          </cell>
          <cell r="AE211">
            <v>71.800000000000011</v>
          </cell>
          <cell r="AF211">
            <v>74.400000000000006</v>
          </cell>
          <cell r="AG211">
            <v>77</v>
          </cell>
          <cell r="AH211">
            <v>79.599999999999994</v>
          </cell>
        </row>
        <row r="212">
          <cell r="C212">
            <v>12026</v>
          </cell>
          <cell r="D212">
            <v>26.6</v>
          </cell>
          <cell r="E212">
            <v>27.64</v>
          </cell>
          <cell r="F212">
            <v>28.680000000000007</v>
          </cell>
          <cell r="G212">
            <v>29.72000000000001</v>
          </cell>
          <cell r="H212">
            <v>30.760000000000005</v>
          </cell>
          <cell r="I212">
            <v>31.799999999999997</v>
          </cell>
          <cell r="J212">
            <v>33.04</v>
          </cell>
          <cell r="K212">
            <v>34.28</v>
          </cell>
          <cell r="L212">
            <v>35.520000000000003</v>
          </cell>
          <cell r="M212">
            <v>36.759999999999991</v>
          </cell>
          <cell r="N212">
            <v>38</v>
          </cell>
          <cell r="O212">
            <v>39.64</v>
          </cell>
          <cell r="P212">
            <v>41.28</v>
          </cell>
          <cell r="Q212">
            <v>42.919999999999987</v>
          </cell>
          <cell r="R212">
            <v>44.559999999999988</v>
          </cell>
          <cell r="S212">
            <v>46.2</v>
          </cell>
          <cell r="T212">
            <v>48.199999999999996</v>
          </cell>
          <cell r="U212">
            <v>50.2</v>
          </cell>
          <cell r="V212">
            <v>52.199999999999996</v>
          </cell>
          <cell r="W212">
            <v>54.199999999999989</v>
          </cell>
          <cell r="X212">
            <v>56.2</v>
          </cell>
          <cell r="Y212">
            <v>58.47999999999999</v>
          </cell>
          <cell r="Z212">
            <v>60.759999999999991</v>
          </cell>
          <cell r="AA212">
            <v>63.039999999999992</v>
          </cell>
          <cell r="AB212">
            <v>65.319999999999993</v>
          </cell>
          <cell r="AC212">
            <v>67.599999999999994</v>
          </cell>
          <cell r="AD212">
            <v>70.399999999999991</v>
          </cell>
          <cell r="AE212">
            <v>73.200000000000017</v>
          </cell>
          <cell r="AF212">
            <v>76.000000000000014</v>
          </cell>
          <cell r="AG212">
            <v>78.800000000000011</v>
          </cell>
          <cell r="AH212">
            <v>81.599999999999994</v>
          </cell>
        </row>
        <row r="213">
          <cell r="C213">
            <v>12028</v>
          </cell>
          <cell r="D213">
            <v>27</v>
          </cell>
          <cell r="E213">
            <v>28.04</v>
          </cell>
          <cell r="F213">
            <v>29.080000000000005</v>
          </cell>
          <cell r="G213">
            <v>30.120000000000005</v>
          </cell>
          <cell r="H213">
            <v>31.160000000000011</v>
          </cell>
          <cell r="I213">
            <v>32.200000000000003</v>
          </cell>
          <cell r="J213">
            <v>33.559999999999995</v>
          </cell>
          <cell r="K213">
            <v>34.92</v>
          </cell>
          <cell r="L213">
            <v>36.280000000000008</v>
          </cell>
          <cell r="M213">
            <v>37.64</v>
          </cell>
          <cell r="N213">
            <v>39</v>
          </cell>
          <cell r="O213">
            <v>40.56</v>
          </cell>
          <cell r="P213">
            <v>42.11999999999999</v>
          </cell>
          <cell r="Q213">
            <v>43.679999999999993</v>
          </cell>
          <cell r="R213">
            <v>45.239999999999995</v>
          </cell>
          <cell r="S213">
            <v>46.8</v>
          </cell>
          <cell r="T213">
            <v>48.88</v>
          </cell>
          <cell r="U213">
            <v>50.959999999999994</v>
          </cell>
          <cell r="V213">
            <v>53.04</v>
          </cell>
          <cell r="W213">
            <v>55.120000000000005</v>
          </cell>
          <cell r="X213">
            <v>57.2</v>
          </cell>
          <cell r="Y213">
            <v>59.6</v>
          </cell>
          <cell r="Z213">
            <v>62</v>
          </cell>
          <cell r="AA213">
            <v>64.399999999999991</v>
          </cell>
          <cell r="AB213">
            <v>66.799999999999983</v>
          </cell>
          <cell r="AC213">
            <v>69.199999999999989</v>
          </cell>
          <cell r="AD213">
            <v>72.000000000000014</v>
          </cell>
          <cell r="AE213">
            <v>74.800000000000011</v>
          </cell>
          <cell r="AF213">
            <v>77.600000000000009</v>
          </cell>
          <cell r="AG213">
            <v>80.400000000000006</v>
          </cell>
          <cell r="AH213">
            <v>83.199999999999989</v>
          </cell>
        </row>
        <row r="214">
          <cell r="C214">
            <v>12030</v>
          </cell>
          <cell r="D214">
            <v>27.6</v>
          </cell>
          <cell r="E214">
            <v>28.64</v>
          </cell>
          <cell r="F214">
            <v>29.680000000000007</v>
          </cell>
          <cell r="G214">
            <v>30.72000000000001</v>
          </cell>
          <cell r="H214">
            <v>31.760000000000005</v>
          </cell>
          <cell r="I214">
            <v>32.799999999999997</v>
          </cell>
          <cell r="J214">
            <v>34.160000000000004</v>
          </cell>
          <cell r="K214">
            <v>35.519999999999996</v>
          </cell>
          <cell r="L214">
            <v>36.880000000000003</v>
          </cell>
          <cell r="M214">
            <v>38.240000000000009</v>
          </cell>
          <cell r="N214">
            <v>39.599999999999994</v>
          </cell>
          <cell r="O214">
            <v>41.239999999999995</v>
          </cell>
          <cell r="P214">
            <v>42.879999999999995</v>
          </cell>
          <cell r="Q214">
            <v>44.519999999999996</v>
          </cell>
          <cell r="R214">
            <v>46.16</v>
          </cell>
          <cell r="S214">
            <v>47.8</v>
          </cell>
          <cell r="T214">
            <v>49.88</v>
          </cell>
          <cell r="U214">
            <v>51.959999999999994</v>
          </cell>
          <cell r="V214">
            <v>54.04</v>
          </cell>
          <cell r="W214">
            <v>56.120000000000005</v>
          </cell>
          <cell r="X214">
            <v>58.2</v>
          </cell>
          <cell r="Y214">
            <v>60.6</v>
          </cell>
          <cell r="Z214">
            <v>63</v>
          </cell>
          <cell r="AA214">
            <v>65.399999999999991</v>
          </cell>
          <cell r="AB214">
            <v>67.799999999999983</v>
          </cell>
          <cell r="AC214">
            <v>70.199999999999989</v>
          </cell>
          <cell r="AD214">
            <v>73.000000000000014</v>
          </cell>
          <cell r="AE214">
            <v>75.800000000000011</v>
          </cell>
          <cell r="AF214">
            <v>78.600000000000009</v>
          </cell>
          <cell r="AG214">
            <v>81.400000000000006</v>
          </cell>
          <cell r="AH214">
            <v>84.199999999999989</v>
          </cell>
        </row>
        <row r="215">
          <cell r="C215">
            <v>13000</v>
          </cell>
          <cell r="D215">
            <v>19.2</v>
          </cell>
          <cell r="E215">
            <v>20.079999999999998</v>
          </cell>
          <cell r="F215">
            <v>20.96</v>
          </cell>
          <cell r="G215">
            <v>21.84</v>
          </cell>
          <cell r="H215">
            <v>22.72</v>
          </cell>
          <cell r="I215">
            <v>23.6</v>
          </cell>
          <cell r="J215">
            <v>24.44</v>
          </cell>
          <cell r="K215">
            <v>25.28</v>
          </cell>
          <cell r="L215">
            <v>26.12</v>
          </cell>
          <cell r="M215">
            <v>26.96</v>
          </cell>
          <cell r="N215">
            <v>27.8</v>
          </cell>
          <cell r="O215">
            <v>28.96</v>
          </cell>
          <cell r="P215">
            <v>30.12</v>
          </cell>
          <cell r="Q215">
            <v>31.28</v>
          </cell>
          <cell r="R215">
            <v>32.44</v>
          </cell>
          <cell r="S215">
            <v>33.6</v>
          </cell>
          <cell r="T215">
            <v>34.840000000000003</v>
          </cell>
          <cell r="U215">
            <v>36.08</v>
          </cell>
          <cell r="V215">
            <v>37.32</v>
          </cell>
          <cell r="W215">
            <v>38.56</v>
          </cell>
          <cell r="X215">
            <v>39.799999999999997</v>
          </cell>
          <cell r="Y215">
            <v>41.24</v>
          </cell>
          <cell r="Z215">
            <v>42.68</v>
          </cell>
          <cell r="AA215">
            <v>44.12</v>
          </cell>
          <cell r="AB215">
            <v>45.56</v>
          </cell>
          <cell r="AC215">
            <v>47</v>
          </cell>
          <cell r="AD215">
            <v>48.84</v>
          </cell>
          <cell r="AE215">
            <v>50.68</v>
          </cell>
          <cell r="AF215">
            <v>52.52</v>
          </cell>
          <cell r="AG215">
            <v>54.36</v>
          </cell>
          <cell r="AH215">
            <v>56.2</v>
          </cell>
        </row>
        <row r="216">
          <cell r="C216">
            <v>13002</v>
          </cell>
          <cell r="D216">
            <v>19.2</v>
          </cell>
          <cell r="E216">
            <v>20.079999999999998</v>
          </cell>
          <cell r="F216">
            <v>20.96</v>
          </cell>
          <cell r="G216">
            <v>21.84</v>
          </cell>
          <cell r="H216">
            <v>22.72</v>
          </cell>
          <cell r="I216">
            <v>23.6</v>
          </cell>
          <cell r="J216">
            <v>24.44</v>
          </cell>
          <cell r="K216">
            <v>25.28</v>
          </cell>
          <cell r="L216">
            <v>26.12</v>
          </cell>
          <cell r="M216">
            <v>26.96</v>
          </cell>
          <cell r="N216">
            <v>27.8</v>
          </cell>
          <cell r="O216">
            <v>28.96</v>
          </cell>
          <cell r="P216">
            <v>30.12</v>
          </cell>
          <cell r="Q216">
            <v>31.28</v>
          </cell>
          <cell r="R216">
            <v>32.44</v>
          </cell>
          <cell r="S216">
            <v>33.6</v>
          </cell>
          <cell r="T216">
            <v>34.840000000000003</v>
          </cell>
          <cell r="U216">
            <v>36.08</v>
          </cell>
          <cell r="V216">
            <v>37.32</v>
          </cell>
          <cell r="W216">
            <v>38.56</v>
          </cell>
          <cell r="X216">
            <v>39.799999999999997</v>
          </cell>
          <cell r="Y216">
            <v>41.24</v>
          </cell>
          <cell r="Z216">
            <v>42.68</v>
          </cell>
          <cell r="AA216">
            <v>44.12</v>
          </cell>
          <cell r="AB216">
            <v>45.56</v>
          </cell>
          <cell r="AC216">
            <v>47</v>
          </cell>
          <cell r="AD216">
            <v>48.84</v>
          </cell>
          <cell r="AE216">
            <v>50.68</v>
          </cell>
          <cell r="AF216">
            <v>52.52</v>
          </cell>
          <cell r="AG216">
            <v>54.36</v>
          </cell>
          <cell r="AH216">
            <v>56.2</v>
          </cell>
        </row>
        <row r="217">
          <cell r="C217">
            <v>13004</v>
          </cell>
          <cell r="D217">
            <v>19.199999999999996</v>
          </cell>
          <cell r="E217">
            <v>20.079999999999998</v>
          </cell>
          <cell r="F217">
            <v>20.96</v>
          </cell>
          <cell r="G217">
            <v>21.840000000000003</v>
          </cell>
          <cell r="H217">
            <v>22.720000000000006</v>
          </cell>
          <cell r="I217">
            <v>23.599999999999998</v>
          </cell>
          <cell r="J217">
            <v>24.440000000000005</v>
          </cell>
          <cell r="K217">
            <v>25.28</v>
          </cell>
          <cell r="L217">
            <v>26.12</v>
          </cell>
          <cell r="M217">
            <v>26.96</v>
          </cell>
          <cell r="N217">
            <v>27.800000000000004</v>
          </cell>
          <cell r="O217">
            <v>28.96</v>
          </cell>
          <cell r="P217">
            <v>30.119999999999994</v>
          </cell>
          <cell r="Q217">
            <v>31.279999999999994</v>
          </cell>
          <cell r="R217">
            <v>32.44</v>
          </cell>
          <cell r="S217">
            <v>33.600000000000009</v>
          </cell>
          <cell r="T217">
            <v>34.839999999999996</v>
          </cell>
          <cell r="U217">
            <v>36.080000000000005</v>
          </cell>
          <cell r="V217">
            <v>37.319999999999993</v>
          </cell>
          <cell r="W217">
            <v>38.56</v>
          </cell>
          <cell r="X217">
            <v>39.800000000000004</v>
          </cell>
          <cell r="Y217">
            <v>41.240000000000009</v>
          </cell>
          <cell r="Z217">
            <v>42.679999999999993</v>
          </cell>
          <cell r="AA217">
            <v>44.12</v>
          </cell>
          <cell r="AB217">
            <v>45.56</v>
          </cell>
          <cell r="AC217">
            <v>47</v>
          </cell>
          <cell r="AD217">
            <v>48.840000000000011</v>
          </cell>
          <cell r="AE217">
            <v>50.68</v>
          </cell>
          <cell r="AF217">
            <v>52.52000000000001</v>
          </cell>
          <cell r="AG217">
            <v>54.36</v>
          </cell>
          <cell r="AH217">
            <v>56.2</v>
          </cell>
        </row>
        <row r="218">
          <cell r="C218">
            <v>13006</v>
          </cell>
          <cell r="D218">
            <v>20.199999999999996</v>
          </cell>
          <cell r="E218">
            <v>20.96</v>
          </cell>
          <cell r="F218">
            <v>21.720000000000006</v>
          </cell>
          <cell r="G218">
            <v>22.48</v>
          </cell>
          <cell r="H218">
            <v>23.240000000000006</v>
          </cell>
          <cell r="I218">
            <v>24</v>
          </cell>
          <cell r="J218">
            <v>24.960000000000004</v>
          </cell>
          <cell r="K218">
            <v>25.919999999999998</v>
          </cell>
          <cell r="L218">
            <v>26.880000000000006</v>
          </cell>
          <cell r="M218">
            <v>27.840000000000003</v>
          </cell>
          <cell r="N218">
            <v>28.800000000000004</v>
          </cell>
          <cell r="O218">
            <v>29.960000000000004</v>
          </cell>
          <cell r="P218">
            <v>31.119999999999994</v>
          </cell>
          <cell r="Q218">
            <v>32.279999999999994</v>
          </cell>
          <cell r="R218">
            <v>33.44</v>
          </cell>
          <cell r="S218">
            <v>34.600000000000009</v>
          </cell>
          <cell r="T218">
            <v>35.839999999999996</v>
          </cell>
          <cell r="U218">
            <v>37.080000000000005</v>
          </cell>
          <cell r="V218">
            <v>38.319999999999993</v>
          </cell>
          <cell r="W218">
            <v>39.56</v>
          </cell>
          <cell r="X218">
            <v>40.800000000000004</v>
          </cell>
          <cell r="Y218">
            <v>42.439999999999991</v>
          </cell>
          <cell r="Z218">
            <v>44.08</v>
          </cell>
          <cell r="AA218">
            <v>45.720000000000006</v>
          </cell>
          <cell r="AB218">
            <v>47.359999999999992</v>
          </cell>
          <cell r="AC218">
            <v>49</v>
          </cell>
          <cell r="AD218">
            <v>50.920000000000009</v>
          </cell>
          <cell r="AE218">
            <v>52.839999999999996</v>
          </cell>
          <cell r="AF218">
            <v>54.760000000000012</v>
          </cell>
          <cell r="AG218">
            <v>56.680000000000007</v>
          </cell>
          <cell r="AH218">
            <v>58.600000000000009</v>
          </cell>
        </row>
        <row r="219">
          <cell r="C219">
            <v>13008</v>
          </cell>
          <cell r="D219">
            <v>20.599999999999998</v>
          </cell>
          <cell r="E219">
            <v>21.360000000000003</v>
          </cell>
          <cell r="F219">
            <v>22.119999999999997</v>
          </cell>
          <cell r="G219">
            <v>22.880000000000003</v>
          </cell>
          <cell r="H219">
            <v>23.640000000000008</v>
          </cell>
          <cell r="I219">
            <v>24.400000000000002</v>
          </cell>
          <cell r="J219">
            <v>25.36</v>
          </cell>
          <cell r="K219">
            <v>26.320000000000007</v>
          </cell>
          <cell r="L219">
            <v>27.280000000000008</v>
          </cell>
          <cell r="M219">
            <v>28.240000000000002</v>
          </cell>
          <cell r="N219">
            <v>29.199999999999996</v>
          </cell>
          <cell r="O219">
            <v>30.36</v>
          </cell>
          <cell r="P219">
            <v>31.520000000000003</v>
          </cell>
          <cell r="Q219">
            <v>32.680000000000007</v>
          </cell>
          <cell r="R219">
            <v>33.839999999999989</v>
          </cell>
          <cell r="S219">
            <v>35</v>
          </cell>
          <cell r="T219">
            <v>36.440000000000005</v>
          </cell>
          <cell r="U219">
            <v>37.879999999999988</v>
          </cell>
          <cell r="V219">
            <v>39.319999999999993</v>
          </cell>
          <cell r="W219">
            <v>40.76</v>
          </cell>
          <cell r="X219">
            <v>42.199999999999996</v>
          </cell>
          <cell r="Y219">
            <v>43.84</v>
          </cell>
          <cell r="Z219">
            <v>45.47999999999999</v>
          </cell>
          <cell r="AA219">
            <v>47.12</v>
          </cell>
          <cell r="AB219">
            <v>48.760000000000005</v>
          </cell>
          <cell r="AC219">
            <v>50.399999999999991</v>
          </cell>
          <cell r="AD219">
            <v>52.320000000000007</v>
          </cell>
          <cell r="AE219">
            <v>54.24</v>
          </cell>
          <cell r="AF219">
            <v>56.160000000000011</v>
          </cell>
          <cell r="AG219">
            <v>58.080000000000013</v>
          </cell>
          <cell r="AH219">
            <v>60</v>
          </cell>
        </row>
        <row r="220">
          <cell r="C220">
            <v>13010</v>
          </cell>
          <cell r="D220">
            <v>21.199999999999996</v>
          </cell>
          <cell r="E220">
            <v>21.96</v>
          </cell>
          <cell r="F220">
            <v>22.720000000000006</v>
          </cell>
          <cell r="G220">
            <v>23.48</v>
          </cell>
          <cell r="H220">
            <v>24.240000000000006</v>
          </cell>
          <cell r="I220">
            <v>25</v>
          </cell>
          <cell r="J220">
            <v>25.959999999999997</v>
          </cell>
          <cell r="K220">
            <v>26.920000000000005</v>
          </cell>
          <cell r="L220">
            <v>27.880000000000003</v>
          </cell>
          <cell r="M220">
            <v>28.840000000000011</v>
          </cell>
          <cell r="N220">
            <v>29.800000000000004</v>
          </cell>
          <cell r="O220">
            <v>31.039999999999996</v>
          </cell>
          <cell r="P220">
            <v>32.28</v>
          </cell>
          <cell r="Q220">
            <v>33.52000000000001</v>
          </cell>
          <cell r="R220">
            <v>34.76</v>
          </cell>
          <cell r="S220">
            <v>36</v>
          </cell>
          <cell r="T220">
            <v>37.440000000000005</v>
          </cell>
          <cell r="U220">
            <v>38.879999999999988</v>
          </cell>
          <cell r="V220">
            <v>40.319999999999993</v>
          </cell>
          <cell r="W220">
            <v>41.76</v>
          </cell>
          <cell r="X220">
            <v>43.199999999999996</v>
          </cell>
          <cell r="Y220">
            <v>44.920000000000009</v>
          </cell>
          <cell r="Z220">
            <v>46.64</v>
          </cell>
          <cell r="AA220">
            <v>48.359999999999992</v>
          </cell>
          <cell r="AB220">
            <v>50.080000000000005</v>
          </cell>
          <cell r="AC220">
            <v>51.800000000000004</v>
          </cell>
          <cell r="AD220">
            <v>53.919999999999987</v>
          </cell>
          <cell r="AE220">
            <v>56.039999999999992</v>
          </cell>
          <cell r="AF220">
            <v>58.16</v>
          </cell>
          <cell r="AG220">
            <v>60.279999999999994</v>
          </cell>
          <cell r="AH220">
            <v>62.399999999999991</v>
          </cell>
        </row>
        <row r="221">
          <cell r="C221">
            <v>13012</v>
          </cell>
          <cell r="D221">
            <v>21.599999999999998</v>
          </cell>
          <cell r="E221">
            <v>22.360000000000003</v>
          </cell>
          <cell r="F221">
            <v>23.119999999999997</v>
          </cell>
          <cell r="G221">
            <v>23.880000000000003</v>
          </cell>
          <cell r="H221">
            <v>24.640000000000008</v>
          </cell>
          <cell r="I221">
            <v>25.400000000000002</v>
          </cell>
          <cell r="J221">
            <v>26.36</v>
          </cell>
          <cell r="K221">
            <v>27.320000000000007</v>
          </cell>
          <cell r="L221">
            <v>28.280000000000008</v>
          </cell>
          <cell r="M221">
            <v>29.240000000000002</v>
          </cell>
          <cell r="N221">
            <v>30.199999999999996</v>
          </cell>
          <cell r="O221">
            <v>31.560000000000002</v>
          </cell>
          <cell r="P221">
            <v>32.920000000000009</v>
          </cell>
          <cell r="Q221">
            <v>34.279999999999994</v>
          </cell>
          <cell r="R221">
            <v>35.64</v>
          </cell>
          <cell r="S221">
            <v>37</v>
          </cell>
          <cell r="T221">
            <v>38.440000000000005</v>
          </cell>
          <cell r="U221">
            <v>39.88000000000001</v>
          </cell>
          <cell r="V221">
            <v>41.319999999999993</v>
          </cell>
          <cell r="W221">
            <v>42.76</v>
          </cell>
          <cell r="X221">
            <v>44.199999999999996</v>
          </cell>
          <cell r="Y221">
            <v>46.120000000000005</v>
          </cell>
          <cell r="Z221">
            <v>48.039999999999992</v>
          </cell>
          <cell r="AA221">
            <v>49.96</v>
          </cell>
          <cell r="AB221">
            <v>51.88000000000001</v>
          </cell>
          <cell r="AC221">
            <v>53.800000000000004</v>
          </cell>
          <cell r="AD221">
            <v>55.8</v>
          </cell>
          <cell r="AE221">
            <v>57.8</v>
          </cell>
          <cell r="AF221">
            <v>59.79999999999999</v>
          </cell>
          <cell r="AG221">
            <v>61.800000000000004</v>
          </cell>
          <cell r="AH221">
            <v>63.79999999999999</v>
          </cell>
        </row>
        <row r="222">
          <cell r="C222">
            <v>13014</v>
          </cell>
          <cell r="D222">
            <v>21.599999999999998</v>
          </cell>
          <cell r="E222">
            <v>22.560000000000002</v>
          </cell>
          <cell r="F222">
            <v>23.519999999999996</v>
          </cell>
          <cell r="G222">
            <v>24.48</v>
          </cell>
          <cell r="H222">
            <v>25.440000000000005</v>
          </cell>
          <cell r="I222">
            <v>26.400000000000002</v>
          </cell>
          <cell r="J222">
            <v>27.36</v>
          </cell>
          <cell r="K222">
            <v>28.320000000000007</v>
          </cell>
          <cell r="L222">
            <v>29.280000000000008</v>
          </cell>
          <cell r="M222">
            <v>30.240000000000002</v>
          </cell>
          <cell r="N222">
            <v>31.199999999999996</v>
          </cell>
          <cell r="O222">
            <v>32.440000000000005</v>
          </cell>
          <cell r="P222">
            <v>33.679999999999993</v>
          </cell>
          <cell r="Q222">
            <v>34.92</v>
          </cell>
          <cell r="R222">
            <v>36.160000000000011</v>
          </cell>
          <cell r="S222">
            <v>37.399999999999991</v>
          </cell>
          <cell r="T222">
            <v>39.04</v>
          </cell>
          <cell r="U222">
            <v>40.680000000000007</v>
          </cell>
          <cell r="V222">
            <v>42.319999999999993</v>
          </cell>
          <cell r="W222">
            <v>43.96</v>
          </cell>
          <cell r="X222">
            <v>45.600000000000009</v>
          </cell>
          <cell r="Y222">
            <v>47.519999999999996</v>
          </cell>
          <cell r="Z222">
            <v>49.440000000000005</v>
          </cell>
          <cell r="AA222">
            <v>51.36</v>
          </cell>
          <cell r="AB222">
            <v>53.280000000000015</v>
          </cell>
          <cell r="AC222">
            <v>55.2</v>
          </cell>
          <cell r="AD222">
            <v>57.319999999999993</v>
          </cell>
          <cell r="AE222">
            <v>59.439999999999984</v>
          </cell>
          <cell r="AF222">
            <v>61.559999999999988</v>
          </cell>
          <cell r="AG222">
            <v>63.679999999999993</v>
          </cell>
          <cell r="AH222">
            <v>65.799999999999983</v>
          </cell>
        </row>
        <row r="223">
          <cell r="C223">
            <v>13016</v>
          </cell>
          <cell r="D223">
            <v>22.599999999999998</v>
          </cell>
          <cell r="E223">
            <v>23.360000000000003</v>
          </cell>
          <cell r="F223">
            <v>24.119999999999997</v>
          </cell>
          <cell r="G223">
            <v>24.880000000000003</v>
          </cell>
          <cell r="H223">
            <v>25.640000000000008</v>
          </cell>
          <cell r="I223">
            <v>26.400000000000002</v>
          </cell>
          <cell r="J223">
            <v>27.439999999999998</v>
          </cell>
          <cell r="K223">
            <v>28.480000000000004</v>
          </cell>
          <cell r="L223">
            <v>29.52</v>
          </cell>
          <cell r="M223">
            <v>30.559999999999995</v>
          </cell>
          <cell r="N223">
            <v>31.600000000000005</v>
          </cell>
          <cell r="O223">
            <v>32.959999999999994</v>
          </cell>
          <cell r="P223">
            <v>34.32</v>
          </cell>
          <cell r="Q223">
            <v>35.680000000000007</v>
          </cell>
          <cell r="R223">
            <v>37.039999999999992</v>
          </cell>
          <cell r="S223">
            <v>38.399999999999991</v>
          </cell>
          <cell r="T223">
            <v>40.04</v>
          </cell>
          <cell r="U223">
            <v>41.680000000000007</v>
          </cell>
          <cell r="V223">
            <v>43.319999999999993</v>
          </cell>
          <cell r="W223">
            <v>44.96</v>
          </cell>
          <cell r="X223">
            <v>46.600000000000009</v>
          </cell>
          <cell r="Y223">
            <v>48.519999999999996</v>
          </cell>
          <cell r="Z223">
            <v>50.440000000000005</v>
          </cell>
          <cell r="AA223">
            <v>52.36</v>
          </cell>
          <cell r="AB223">
            <v>54.280000000000015</v>
          </cell>
          <cell r="AC223">
            <v>56.2</v>
          </cell>
          <cell r="AD223">
            <v>58.400000000000006</v>
          </cell>
          <cell r="AE223">
            <v>60.599999999999994</v>
          </cell>
          <cell r="AF223">
            <v>62.799999999999983</v>
          </cell>
          <cell r="AG223">
            <v>64.999999999999972</v>
          </cell>
          <cell r="AH223">
            <v>67.200000000000017</v>
          </cell>
        </row>
        <row r="224">
          <cell r="C224">
            <v>13018</v>
          </cell>
          <cell r="D224">
            <v>23</v>
          </cell>
          <cell r="E224">
            <v>23.880000000000003</v>
          </cell>
          <cell r="F224">
            <v>24.760000000000005</v>
          </cell>
          <cell r="G224">
            <v>25.639999999999997</v>
          </cell>
          <cell r="H224">
            <v>26.52</v>
          </cell>
          <cell r="I224">
            <v>27.400000000000002</v>
          </cell>
          <cell r="J224">
            <v>28.439999999999998</v>
          </cell>
          <cell r="K224">
            <v>29.480000000000004</v>
          </cell>
          <cell r="L224">
            <v>30.52</v>
          </cell>
          <cell r="M224">
            <v>31.559999999999995</v>
          </cell>
          <cell r="N224">
            <v>32.600000000000009</v>
          </cell>
          <cell r="O224">
            <v>33.959999999999994</v>
          </cell>
          <cell r="P224">
            <v>35.32</v>
          </cell>
          <cell r="Q224">
            <v>36.680000000000007</v>
          </cell>
          <cell r="R224">
            <v>38.039999999999992</v>
          </cell>
          <cell r="S224">
            <v>39.399999999999991</v>
          </cell>
          <cell r="T224">
            <v>41.120000000000005</v>
          </cell>
          <cell r="U224">
            <v>42.839999999999996</v>
          </cell>
          <cell r="V224">
            <v>44.560000000000009</v>
          </cell>
          <cell r="W224">
            <v>46.28</v>
          </cell>
          <cell r="X224">
            <v>48</v>
          </cell>
          <cell r="Y224">
            <v>49.920000000000009</v>
          </cell>
          <cell r="Z224">
            <v>51.839999999999996</v>
          </cell>
          <cell r="AA224">
            <v>53.760000000000012</v>
          </cell>
          <cell r="AB224">
            <v>55.680000000000007</v>
          </cell>
          <cell r="AC224">
            <v>57.600000000000009</v>
          </cell>
          <cell r="AD224">
            <v>59.920000000000009</v>
          </cell>
          <cell r="AE224">
            <v>62.239999999999988</v>
          </cell>
          <cell r="AF224">
            <v>64.559999999999988</v>
          </cell>
          <cell r="AG224">
            <v>66.88</v>
          </cell>
          <cell r="AH224">
            <v>69.200000000000017</v>
          </cell>
        </row>
        <row r="225">
          <cell r="C225">
            <v>13020</v>
          </cell>
          <cell r="D225">
            <v>23</v>
          </cell>
          <cell r="E225">
            <v>23.960000000000004</v>
          </cell>
          <cell r="F225">
            <v>24.919999999999998</v>
          </cell>
          <cell r="G225">
            <v>25.880000000000006</v>
          </cell>
          <cell r="H225">
            <v>26.840000000000003</v>
          </cell>
          <cell r="I225">
            <v>27.800000000000004</v>
          </cell>
          <cell r="J225">
            <v>28.880000000000003</v>
          </cell>
          <cell r="K225">
            <v>29.959999999999997</v>
          </cell>
          <cell r="L225">
            <v>31.04</v>
          </cell>
          <cell r="M225">
            <v>32.120000000000005</v>
          </cell>
          <cell r="N225">
            <v>33.199999999999996</v>
          </cell>
          <cell r="O225">
            <v>34.520000000000003</v>
          </cell>
          <cell r="P225">
            <v>35.839999999999989</v>
          </cell>
          <cell r="Q225">
            <v>37.159999999999997</v>
          </cell>
          <cell r="R225">
            <v>38.480000000000004</v>
          </cell>
          <cell r="S225">
            <v>39.800000000000004</v>
          </cell>
          <cell r="T225">
            <v>41.639999999999993</v>
          </cell>
          <cell r="U225">
            <v>43.480000000000004</v>
          </cell>
          <cell r="V225">
            <v>45.320000000000014</v>
          </cell>
          <cell r="W225">
            <v>47.160000000000004</v>
          </cell>
          <cell r="X225">
            <v>49</v>
          </cell>
          <cell r="Y225">
            <v>50.999999999999993</v>
          </cell>
          <cell r="Z225">
            <v>53.000000000000007</v>
          </cell>
          <cell r="AA225">
            <v>55</v>
          </cell>
          <cell r="AB225">
            <v>57</v>
          </cell>
          <cell r="AC225">
            <v>59</v>
          </cell>
          <cell r="AD225">
            <v>61.320000000000007</v>
          </cell>
          <cell r="AE225">
            <v>63.640000000000008</v>
          </cell>
          <cell r="AF225">
            <v>65.95999999999998</v>
          </cell>
          <cell r="AG225">
            <v>68.279999999999987</v>
          </cell>
          <cell r="AH225">
            <v>70.600000000000009</v>
          </cell>
        </row>
        <row r="226">
          <cell r="C226">
            <v>13022</v>
          </cell>
          <cell r="D226">
            <v>24</v>
          </cell>
          <cell r="E226">
            <v>24.760000000000005</v>
          </cell>
          <cell r="F226">
            <v>25.52</v>
          </cell>
          <cell r="G226">
            <v>26.280000000000005</v>
          </cell>
          <cell r="H226">
            <v>27.04</v>
          </cell>
          <cell r="I226">
            <v>27.800000000000004</v>
          </cell>
          <cell r="J226">
            <v>28.96</v>
          </cell>
          <cell r="K226">
            <v>30.119999999999994</v>
          </cell>
          <cell r="L226">
            <v>31.279999999999994</v>
          </cell>
          <cell r="M226">
            <v>32.44</v>
          </cell>
          <cell r="N226">
            <v>33.600000000000009</v>
          </cell>
          <cell r="O226">
            <v>35.039999999999992</v>
          </cell>
          <cell r="P226">
            <v>36.479999999999997</v>
          </cell>
          <cell r="Q226">
            <v>37.92</v>
          </cell>
          <cell r="R226">
            <v>39.359999999999985</v>
          </cell>
          <cell r="S226">
            <v>40.800000000000004</v>
          </cell>
          <cell r="T226">
            <v>42.519999999999996</v>
          </cell>
          <cell r="U226">
            <v>44.240000000000009</v>
          </cell>
          <cell r="V226">
            <v>45.96</v>
          </cell>
          <cell r="W226">
            <v>47.679999999999993</v>
          </cell>
          <cell r="X226">
            <v>49.399999999999991</v>
          </cell>
          <cell r="Y226">
            <v>51.519999999999996</v>
          </cell>
          <cell r="Z226">
            <v>53.64</v>
          </cell>
          <cell r="AA226">
            <v>55.759999999999991</v>
          </cell>
          <cell r="AB226">
            <v>57.879999999999981</v>
          </cell>
          <cell r="AC226">
            <v>60</v>
          </cell>
          <cell r="AD226">
            <v>62.399999999999991</v>
          </cell>
          <cell r="AE226">
            <v>64.799999999999983</v>
          </cell>
          <cell r="AF226">
            <v>67.200000000000017</v>
          </cell>
          <cell r="AG226">
            <v>69.600000000000009</v>
          </cell>
          <cell r="AH226">
            <v>72</v>
          </cell>
        </row>
        <row r="227">
          <cell r="C227">
            <v>13024</v>
          </cell>
          <cell r="D227">
            <v>24</v>
          </cell>
          <cell r="E227">
            <v>24.960000000000004</v>
          </cell>
          <cell r="F227">
            <v>25.919999999999998</v>
          </cell>
          <cell r="G227">
            <v>26.880000000000006</v>
          </cell>
          <cell r="H227">
            <v>27.840000000000003</v>
          </cell>
          <cell r="I227">
            <v>28.800000000000004</v>
          </cell>
          <cell r="J227">
            <v>29.960000000000004</v>
          </cell>
          <cell r="K227">
            <v>31.119999999999994</v>
          </cell>
          <cell r="L227">
            <v>32.279999999999994</v>
          </cell>
          <cell r="M227">
            <v>33.44</v>
          </cell>
          <cell r="N227">
            <v>34.600000000000009</v>
          </cell>
          <cell r="O227">
            <v>36.039999999999992</v>
          </cell>
          <cell r="P227">
            <v>37.479999999999997</v>
          </cell>
          <cell r="Q227">
            <v>38.92</v>
          </cell>
          <cell r="R227">
            <v>40.360000000000007</v>
          </cell>
          <cell r="S227">
            <v>41.800000000000004</v>
          </cell>
          <cell r="T227">
            <v>43.519999999999996</v>
          </cell>
          <cell r="U227">
            <v>45.240000000000009</v>
          </cell>
          <cell r="V227">
            <v>46.96</v>
          </cell>
          <cell r="W227">
            <v>48.679999999999993</v>
          </cell>
          <cell r="X227">
            <v>50.399999999999991</v>
          </cell>
          <cell r="Y227">
            <v>52.6</v>
          </cell>
          <cell r="Z227">
            <v>54.79999999999999</v>
          </cell>
          <cell r="AA227">
            <v>57</v>
          </cell>
          <cell r="AB227">
            <v>59.199999999999989</v>
          </cell>
          <cell r="AC227">
            <v>61.399999999999991</v>
          </cell>
          <cell r="AD227">
            <v>63.79999999999999</v>
          </cell>
          <cell r="AE227">
            <v>66.200000000000017</v>
          </cell>
          <cell r="AF227">
            <v>68.600000000000009</v>
          </cell>
          <cell r="AG227">
            <v>71</v>
          </cell>
          <cell r="AH227">
            <v>73.399999999999991</v>
          </cell>
        </row>
        <row r="228">
          <cell r="C228">
            <v>13026</v>
          </cell>
          <cell r="D228">
            <v>24.400000000000002</v>
          </cell>
          <cell r="E228">
            <v>25.36</v>
          </cell>
          <cell r="F228">
            <v>26.320000000000007</v>
          </cell>
          <cell r="G228">
            <v>27.280000000000008</v>
          </cell>
          <cell r="H228">
            <v>28.240000000000002</v>
          </cell>
          <cell r="I228">
            <v>29.199999999999996</v>
          </cell>
          <cell r="J228">
            <v>30.36</v>
          </cell>
          <cell r="K228">
            <v>31.520000000000003</v>
          </cell>
          <cell r="L228">
            <v>32.680000000000007</v>
          </cell>
          <cell r="M228">
            <v>33.839999999999989</v>
          </cell>
          <cell r="N228">
            <v>35</v>
          </cell>
          <cell r="O228">
            <v>36.56</v>
          </cell>
          <cell r="P228">
            <v>38.120000000000005</v>
          </cell>
          <cell r="Q228">
            <v>39.679999999999986</v>
          </cell>
          <cell r="R228">
            <v>41.239999999999988</v>
          </cell>
          <cell r="S228">
            <v>42.800000000000004</v>
          </cell>
          <cell r="T228">
            <v>44.599999999999994</v>
          </cell>
          <cell r="U228">
            <v>46.400000000000006</v>
          </cell>
          <cell r="V228">
            <v>48.199999999999996</v>
          </cell>
          <cell r="W228">
            <v>49.999999999999986</v>
          </cell>
          <cell r="X228">
            <v>51.800000000000004</v>
          </cell>
          <cell r="Y228">
            <v>53.919999999999987</v>
          </cell>
          <cell r="Z228">
            <v>56.039999999999992</v>
          </cell>
          <cell r="AA228">
            <v>58.16</v>
          </cell>
          <cell r="AB228">
            <v>60.279999999999994</v>
          </cell>
          <cell r="AC228">
            <v>62.399999999999991</v>
          </cell>
          <cell r="AD228">
            <v>64.999999999999986</v>
          </cell>
          <cell r="AE228">
            <v>67.600000000000023</v>
          </cell>
          <cell r="AF228">
            <v>70.200000000000017</v>
          </cell>
          <cell r="AG228">
            <v>72.800000000000011</v>
          </cell>
          <cell r="AH228">
            <v>75.399999999999991</v>
          </cell>
        </row>
        <row r="229">
          <cell r="C229">
            <v>13028</v>
          </cell>
          <cell r="D229">
            <v>25</v>
          </cell>
          <cell r="E229">
            <v>25.959999999999997</v>
          </cell>
          <cell r="F229">
            <v>26.920000000000005</v>
          </cell>
          <cell r="G229">
            <v>27.880000000000003</v>
          </cell>
          <cell r="H229">
            <v>28.840000000000011</v>
          </cell>
          <cell r="I229">
            <v>29.800000000000004</v>
          </cell>
          <cell r="J229">
            <v>31.039999999999996</v>
          </cell>
          <cell r="K229">
            <v>32.28</v>
          </cell>
          <cell r="L229">
            <v>33.52000000000001</v>
          </cell>
          <cell r="M229">
            <v>34.76</v>
          </cell>
          <cell r="N229">
            <v>36</v>
          </cell>
          <cell r="O229">
            <v>37.440000000000005</v>
          </cell>
          <cell r="P229">
            <v>38.879999999999988</v>
          </cell>
          <cell r="Q229">
            <v>40.319999999999993</v>
          </cell>
          <cell r="R229">
            <v>41.76</v>
          </cell>
          <cell r="S229">
            <v>43.199999999999996</v>
          </cell>
          <cell r="T229">
            <v>45.120000000000005</v>
          </cell>
          <cell r="U229">
            <v>47.039999999999992</v>
          </cell>
          <cell r="V229">
            <v>48.96</v>
          </cell>
          <cell r="W229">
            <v>50.88000000000001</v>
          </cell>
          <cell r="X229">
            <v>52.800000000000004</v>
          </cell>
          <cell r="Y229">
            <v>55</v>
          </cell>
          <cell r="Z229">
            <v>57.2</v>
          </cell>
          <cell r="AA229">
            <v>59.399999999999991</v>
          </cell>
          <cell r="AB229">
            <v>61.59999999999998</v>
          </cell>
          <cell r="AC229">
            <v>63.79999999999999</v>
          </cell>
          <cell r="AD229">
            <v>66.40000000000002</v>
          </cell>
          <cell r="AE229">
            <v>69.000000000000014</v>
          </cell>
          <cell r="AF229">
            <v>71.600000000000009</v>
          </cell>
          <cell r="AG229">
            <v>74.2</v>
          </cell>
          <cell r="AH229">
            <v>76.799999999999983</v>
          </cell>
        </row>
        <row r="230">
          <cell r="C230">
            <v>13030</v>
          </cell>
          <cell r="D230">
            <v>25.400000000000002</v>
          </cell>
          <cell r="E230">
            <v>26.36</v>
          </cell>
          <cell r="F230">
            <v>27.320000000000007</v>
          </cell>
          <cell r="G230">
            <v>28.280000000000008</v>
          </cell>
          <cell r="H230">
            <v>29.240000000000002</v>
          </cell>
          <cell r="I230">
            <v>30.199999999999996</v>
          </cell>
          <cell r="J230">
            <v>31.440000000000005</v>
          </cell>
          <cell r="K230">
            <v>32.679999999999993</v>
          </cell>
          <cell r="L230">
            <v>33.92</v>
          </cell>
          <cell r="M230">
            <v>35.160000000000011</v>
          </cell>
          <cell r="N230">
            <v>36.399999999999991</v>
          </cell>
          <cell r="O230">
            <v>37.959999999999994</v>
          </cell>
          <cell r="P230">
            <v>39.519999999999996</v>
          </cell>
          <cell r="Q230">
            <v>41.08</v>
          </cell>
          <cell r="R230">
            <v>42.64</v>
          </cell>
          <cell r="S230">
            <v>44.199999999999996</v>
          </cell>
          <cell r="T230">
            <v>46.120000000000005</v>
          </cell>
          <cell r="U230">
            <v>48.039999999999992</v>
          </cell>
          <cell r="V230">
            <v>49.96</v>
          </cell>
          <cell r="W230">
            <v>51.88000000000001</v>
          </cell>
          <cell r="X230">
            <v>53.800000000000004</v>
          </cell>
          <cell r="Y230">
            <v>56</v>
          </cell>
          <cell r="Z230">
            <v>58.2</v>
          </cell>
          <cell r="AA230">
            <v>60.399999999999991</v>
          </cell>
          <cell r="AB230">
            <v>62.59999999999998</v>
          </cell>
          <cell r="AC230">
            <v>64.799999999999983</v>
          </cell>
          <cell r="AD230">
            <v>67.40000000000002</v>
          </cell>
          <cell r="AE230">
            <v>70.000000000000014</v>
          </cell>
          <cell r="AF230">
            <v>72.600000000000009</v>
          </cell>
          <cell r="AG230">
            <v>75.2</v>
          </cell>
          <cell r="AH230">
            <v>77.799999999999983</v>
          </cell>
        </row>
        <row r="231">
          <cell r="C231">
            <v>14000</v>
          </cell>
          <cell r="D231">
            <v>17.600000000000001</v>
          </cell>
          <cell r="E231">
            <v>18.440000000000001</v>
          </cell>
          <cell r="F231">
            <v>19.28</v>
          </cell>
          <cell r="G231">
            <v>20.12</v>
          </cell>
          <cell r="H231">
            <v>20.96</v>
          </cell>
          <cell r="I231">
            <v>21.8</v>
          </cell>
          <cell r="J231">
            <v>22.52</v>
          </cell>
          <cell r="K231">
            <v>23.24</v>
          </cell>
          <cell r="L231">
            <v>23.96</v>
          </cell>
          <cell r="M231">
            <v>24.68</v>
          </cell>
          <cell r="N231">
            <v>25.4</v>
          </cell>
          <cell r="O231">
            <v>26.48</v>
          </cell>
          <cell r="P231">
            <v>27.56</v>
          </cell>
          <cell r="Q231">
            <v>28.64</v>
          </cell>
          <cell r="R231">
            <v>29.72</v>
          </cell>
          <cell r="S231">
            <v>30.8</v>
          </cell>
          <cell r="T231">
            <v>31.92</v>
          </cell>
          <cell r="U231">
            <v>33.04</v>
          </cell>
          <cell r="V231">
            <v>34.159999999999997</v>
          </cell>
          <cell r="W231">
            <v>35.28</v>
          </cell>
          <cell r="X231">
            <v>36.4</v>
          </cell>
          <cell r="Y231">
            <v>37.72</v>
          </cell>
          <cell r="Z231">
            <v>39.04</v>
          </cell>
          <cell r="AA231">
            <v>40.36</v>
          </cell>
          <cell r="AB231">
            <v>41.68</v>
          </cell>
          <cell r="AC231">
            <v>43</v>
          </cell>
          <cell r="AD231">
            <v>44.72</v>
          </cell>
          <cell r="AE231">
            <v>46.44</v>
          </cell>
          <cell r="AF231">
            <v>48.16</v>
          </cell>
          <cell r="AG231">
            <v>49.88</v>
          </cell>
          <cell r="AH231">
            <v>51.6</v>
          </cell>
        </row>
        <row r="232">
          <cell r="C232">
            <v>14002</v>
          </cell>
          <cell r="D232">
            <v>17.600000000000001</v>
          </cell>
          <cell r="E232">
            <v>18.440000000000001</v>
          </cell>
          <cell r="F232">
            <v>19.28</v>
          </cell>
          <cell r="G232">
            <v>20.12</v>
          </cell>
          <cell r="H232">
            <v>20.96</v>
          </cell>
          <cell r="I232">
            <v>21.8</v>
          </cell>
          <cell r="J232">
            <v>22.52</v>
          </cell>
          <cell r="K232">
            <v>23.24</v>
          </cell>
          <cell r="L232">
            <v>23.96</v>
          </cell>
          <cell r="M232">
            <v>24.68</v>
          </cell>
          <cell r="N232">
            <v>25.4</v>
          </cell>
          <cell r="O232">
            <v>26.48</v>
          </cell>
          <cell r="P232">
            <v>27.56</v>
          </cell>
          <cell r="Q232">
            <v>28.64</v>
          </cell>
          <cell r="R232">
            <v>29.72</v>
          </cell>
          <cell r="S232">
            <v>30.8</v>
          </cell>
          <cell r="T232">
            <v>31.92</v>
          </cell>
          <cell r="U232">
            <v>33.04</v>
          </cell>
          <cell r="V232">
            <v>34.159999999999997</v>
          </cell>
          <cell r="W232">
            <v>35.28</v>
          </cell>
          <cell r="X232">
            <v>36.4</v>
          </cell>
          <cell r="Y232">
            <v>37.72</v>
          </cell>
          <cell r="Z232">
            <v>39.04</v>
          </cell>
          <cell r="AA232">
            <v>40.36</v>
          </cell>
          <cell r="AB232">
            <v>41.68</v>
          </cell>
          <cell r="AC232">
            <v>43</v>
          </cell>
          <cell r="AD232">
            <v>44.72</v>
          </cell>
          <cell r="AE232">
            <v>46.44</v>
          </cell>
          <cell r="AF232">
            <v>48.16</v>
          </cell>
          <cell r="AG232">
            <v>49.88</v>
          </cell>
          <cell r="AH232">
            <v>51.6</v>
          </cell>
        </row>
        <row r="233">
          <cell r="C233">
            <v>14004</v>
          </cell>
          <cell r="D233">
            <v>17.599999999999994</v>
          </cell>
          <cell r="E233">
            <v>18.439999999999998</v>
          </cell>
          <cell r="F233">
            <v>19.28</v>
          </cell>
          <cell r="G233">
            <v>20.120000000000005</v>
          </cell>
          <cell r="H233">
            <v>20.960000000000008</v>
          </cell>
          <cell r="I233">
            <v>21.799999999999997</v>
          </cell>
          <cell r="J233">
            <v>22.520000000000007</v>
          </cell>
          <cell r="K233">
            <v>23.240000000000002</v>
          </cell>
          <cell r="L233">
            <v>23.96</v>
          </cell>
          <cell r="M233">
            <v>24.68</v>
          </cell>
          <cell r="N233">
            <v>25.400000000000006</v>
          </cell>
          <cell r="O233">
            <v>26.48</v>
          </cell>
          <cell r="P233">
            <v>27.559999999999995</v>
          </cell>
          <cell r="Q233">
            <v>28.639999999999993</v>
          </cell>
          <cell r="R233">
            <v>29.72</v>
          </cell>
          <cell r="S233">
            <v>30.800000000000008</v>
          </cell>
          <cell r="T233">
            <v>31.919999999999995</v>
          </cell>
          <cell r="U233">
            <v>33.040000000000006</v>
          </cell>
          <cell r="V233">
            <v>34.159999999999989</v>
          </cell>
          <cell r="W233">
            <v>35.28</v>
          </cell>
          <cell r="X233">
            <v>36.400000000000006</v>
          </cell>
          <cell r="Y233">
            <v>37.720000000000013</v>
          </cell>
          <cell r="Z233">
            <v>39.039999999999992</v>
          </cell>
          <cell r="AA233">
            <v>40.36</v>
          </cell>
          <cell r="AB233">
            <v>41.680000000000007</v>
          </cell>
          <cell r="AC233">
            <v>43</v>
          </cell>
          <cell r="AD233">
            <v>44.720000000000013</v>
          </cell>
          <cell r="AE233">
            <v>46.44</v>
          </cell>
          <cell r="AF233">
            <v>48.160000000000011</v>
          </cell>
          <cell r="AG233">
            <v>49.879999999999995</v>
          </cell>
          <cell r="AH233">
            <v>51.6</v>
          </cell>
        </row>
        <row r="234">
          <cell r="C234">
            <v>14006</v>
          </cell>
          <cell r="D234">
            <v>18.599999999999994</v>
          </cell>
          <cell r="E234">
            <v>19.28</v>
          </cell>
          <cell r="F234">
            <v>19.960000000000008</v>
          </cell>
          <cell r="G234">
            <v>20.64</v>
          </cell>
          <cell r="H234">
            <v>21.320000000000007</v>
          </cell>
          <cell r="I234">
            <v>22</v>
          </cell>
          <cell r="J234">
            <v>22.880000000000006</v>
          </cell>
          <cell r="K234">
            <v>23.759999999999998</v>
          </cell>
          <cell r="L234">
            <v>24.640000000000008</v>
          </cell>
          <cell r="M234">
            <v>25.520000000000003</v>
          </cell>
          <cell r="N234">
            <v>26.400000000000006</v>
          </cell>
          <cell r="O234">
            <v>27.480000000000004</v>
          </cell>
          <cell r="P234">
            <v>28.559999999999995</v>
          </cell>
          <cell r="Q234">
            <v>29.639999999999993</v>
          </cell>
          <cell r="R234">
            <v>30.72</v>
          </cell>
          <cell r="S234">
            <v>31.800000000000008</v>
          </cell>
          <cell r="T234">
            <v>32.919999999999995</v>
          </cell>
          <cell r="U234">
            <v>34.040000000000006</v>
          </cell>
          <cell r="V234">
            <v>35.159999999999989</v>
          </cell>
          <cell r="W234">
            <v>36.28</v>
          </cell>
          <cell r="X234">
            <v>37.400000000000006</v>
          </cell>
          <cell r="Y234">
            <v>38.919999999999987</v>
          </cell>
          <cell r="Z234">
            <v>40.44</v>
          </cell>
          <cell r="AA234">
            <v>41.960000000000008</v>
          </cell>
          <cell r="AB234">
            <v>43.47999999999999</v>
          </cell>
          <cell r="AC234">
            <v>45</v>
          </cell>
          <cell r="AD234">
            <v>46.760000000000012</v>
          </cell>
          <cell r="AE234">
            <v>48.519999999999996</v>
          </cell>
          <cell r="AF234">
            <v>50.280000000000015</v>
          </cell>
          <cell r="AG234">
            <v>52.040000000000006</v>
          </cell>
          <cell r="AH234">
            <v>53.800000000000011</v>
          </cell>
        </row>
        <row r="235">
          <cell r="C235">
            <v>14008</v>
          </cell>
          <cell r="D235">
            <v>18.799999999999997</v>
          </cell>
          <cell r="E235">
            <v>19.480000000000004</v>
          </cell>
          <cell r="F235">
            <v>20.159999999999997</v>
          </cell>
          <cell r="G235">
            <v>20.840000000000003</v>
          </cell>
          <cell r="H235">
            <v>21.52000000000001</v>
          </cell>
          <cell r="I235">
            <v>22.200000000000003</v>
          </cell>
          <cell r="J235">
            <v>23.08</v>
          </cell>
          <cell r="K235">
            <v>23.960000000000008</v>
          </cell>
          <cell r="L235">
            <v>24.840000000000007</v>
          </cell>
          <cell r="M235">
            <v>25.72</v>
          </cell>
          <cell r="N235">
            <v>26.599999999999994</v>
          </cell>
          <cell r="O235">
            <v>27.68</v>
          </cell>
          <cell r="P235">
            <v>28.760000000000005</v>
          </cell>
          <cell r="Q235">
            <v>29.840000000000007</v>
          </cell>
          <cell r="R235">
            <v>30.919999999999991</v>
          </cell>
          <cell r="S235">
            <v>32</v>
          </cell>
          <cell r="T235">
            <v>33.320000000000007</v>
          </cell>
          <cell r="U235">
            <v>34.639999999999986</v>
          </cell>
          <cell r="V235">
            <v>35.959999999999994</v>
          </cell>
          <cell r="W235">
            <v>37.28</v>
          </cell>
          <cell r="X235">
            <v>38.599999999999994</v>
          </cell>
          <cell r="Y235">
            <v>40.120000000000005</v>
          </cell>
          <cell r="Z235">
            <v>41.639999999999986</v>
          </cell>
          <cell r="AA235">
            <v>43.16</v>
          </cell>
          <cell r="AB235">
            <v>44.680000000000007</v>
          </cell>
          <cell r="AC235">
            <v>46.199999999999989</v>
          </cell>
          <cell r="AD235">
            <v>47.960000000000008</v>
          </cell>
          <cell r="AE235">
            <v>49.72</v>
          </cell>
          <cell r="AF235">
            <v>51.480000000000011</v>
          </cell>
          <cell r="AG235">
            <v>53.240000000000009</v>
          </cell>
          <cell r="AH235">
            <v>55</v>
          </cell>
        </row>
        <row r="236">
          <cell r="C236">
            <v>14010</v>
          </cell>
          <cell r="D236">
            <v>19.599999999999994</v>
          </cell>
          <cell r="E236">
            <v>20.28</v>
          </cell>
          <cell r="F236">
            <v>20.960000000000008</v>
          </cell>
          <cell r="G236">
            <v>21.64</v>
          </cell>
          <cell r="H236">
            <v>22.320000000000007</v>
          </cell>
          <cell r="I236">
            <v>23</v>
          </cell>
          <cell r="J236">
            <v>23.879999999999995</v>
          </cell>
          <cell r="K236">
            <v>24.760000000000005</v>
          </cell>
          <cell r="L236">
            <v>25.64</v>
          </cell>
          <cell r="M236">
            <v>26.52000000000001</v>
          </cell>
          <cell r="N236">
            <v>27.400000000000006</v>
          </cell>
          <cell r="O236">
            <v>28.519999999999996</v>
          </cell>
          <cell r="P236">
            <v>29.64</v>
          </cell>
          <cell r="Q236">
            <v>30.760000000000009</v>
          </cell>
          <cell r="R236">
            <v>31.879999999999995</v>
          </cell>
          <cell r="S236">
            <v>33</v>
          </cell>
          <cell r="T236">
            <v>34.320000000000007</v>
          </cell>
          <cell r="U236">
            <v>35.639999999999986</v>
          </cell>
          <cell r="V236">
            <v>36.959999999999994</v>
          </cell>
          <cell r="W236">
            <v>38.28</v>
          </cell>
          <cell r="X236">
            <v>39.599999999999994</v>
          </cell>
          <cell r="Y236">
            <v>41.160000000000011</v>
          </cell>
          <cell r="Z236">
            <v>42.72</v>
          </cell>
          <cell r="AA236">
            <v>44.279999999999987</v>
          </cell>
          <cell r="AB236">
            <v>45.84</v>
          </cell>
          <cell r="AC236">
            <v>47.400000000000006</v>
          </cell>
          <cell r="AD236">
            <v>49.359999999999985</v>
          </cell>
          <cell r="AE236">
            <v>51.319999999999993</v>
          </cell>
          <cell r="AF236">
            <v>53.28</v>
          </cell>
          <cell r="AG236">
            <v>55.239999999999995</v>
          </cell>
          <cell r="AH236">
            <v>57.199999999999989</v>
          </cell>
        </row>
        <row r="237">
          <cell r="C237">
            <v>14012</v>
          </cell>
          <cell r="D237">
            <v>19.799999999999997</v>
          </cell>
          <cell r="E237">
            <v>20.480000000000004</v>
          </cell>
          <cell r="F237">
            <v>21.159999999999997</v>
          </cell>
          <cell r="G237">
            <v>21.840000000000003</v>
          </cell>
          <cell r="H237">
            <v>22.52000000000001</v>
          </cell>
          <cell r="I237">
            <v>23.200000000000003</v>
          </cell>
          <cell r="J237">
            <v>24.08</v>
          </cell>
          <cell r="K237">
            <v>24.960000000000008</v>
          </cell>
          <cell r="L237">
            <v>25.840000000000007</v>
          </cell>
          <cell r="M237">
            <v>26.72</v>
          </cell>
          <cell r="N237">
            <v>27.599999999999994</v>
          </cell>
          <cell r="O237">
            <v>28.880000000000003</v>
          </cell>
          <cell r="P237">
            <v>30.160000000000007</v>
          </cell>
          <cell r="Q237">
            <v>31.439999999999994</v>
          </cell>
          <cell r="R237">
            <v>32.72</v>
          </cell>
          <cell r="S237">
            <v>34</v>
          </cell>
          <cell r="T237">
            <v>35.320000000000007</v>
          </cell>
          <cell r="U237">
            <v>36.640000000000015</v>
          </cell>
          <cell r="V237">
            <v>37.959999999999994</v>
          </cell>
          <cell r="W237">
            <v>39.28</v>
          </cell>
          <cell r="X237">
            <v>40.599999999999994</v>
          </cell>
          <cell r="Y237">
            <v>42.360000000000007</v>
          </cell>
          <cell r="Z237">
            <v>44.11999999999999</v>
          </cell>
          <cell r="AA237">
            <v>45.88</v>
          </cell>
          <cell r="AB237">
            <v>47.640000000000015</v>
          </cell>
          <cell r="AC237">
            <v>49.400000000000006</v>
          </cell>
          <cell r="AD237">
            <v>51.199999999999996</v>
          </cell>
          <cell r="AE237">
            <v>53</v>
          </cell>
          <cell r="AF237">
            <v>54.8</v>
          </cell>
          <cell r="AG237">
            <v>56.600000000000009</v>
          </cell>
          <cell r="AH237">
            <v>58.399999999999991</v>
          </cell>
        </row>
        <row r="238">
          <cell r="C238">
            <v>14014</v>
          </cell>
          <cell r="D238">
            <v>19.799999999999997</v>
          </cell>
          <cell r="E238">
            <v>20.680000000000003</v>
          </cell>
          <cell r="F238">
            <v>21.559999999999995</v>
          </cell>
          <cell r="G238">
            <v>22.44</v>
          </cell>
          <cell r="H238">
            <v>23.320000000000007</v>
          </cell>
          <cell r="I238">
            <v>24.200000000000003</v>
          </cell>
          <cell r="J238">
            <v>25.08</v>
          </cell>
          <cell r="K238">
            <v>25.960000000000008</v>
          </cell>
          <cell r="L238">
            <v>26.840000000000007</v>
          </cell>
          <cell r="M238">
            <v>27.72</v>
          </cell>
          <cell r="N238">
            <v>28.599999999999994</v>
          </cell>
          <cell r="O238">
            <v>29.720000000000006</v>
          </cell>
          <cell r="P238">
            <v>30.839999999999993</v>
          </cell>
          <cell r="Q238">
            <v>31.96</v>
          </cell>
          <cell r="R238">
            <v>33.080000000000013</v>
          </cell>
          <cell r="S238">
            <v>34.199999999999989</v>
          </cell>
          <cell r="T238">
            <v>35.72</v>
          </cell>
          <cell r="U238">
            <v>37.240000000000009</v>
          </cell>
          <cell r="V238">
            <v>38.759999999999991</v>
          </cell>
          <cell r="W238">
            <v>40.28</v>
          </cell>
          <cell r="X238">
            <v>41.800000000000011</v>
          </cell>
          <cell r="Y238">
            <v>43.559999999999995</v>
          </cell>
          <cell r="Z238">
            <v>45.320000000000007</v>
          </cell>
          <cell r="AA238">
            <v>47.08</v>
          </cell>
          <cell r="AB238">
            <v>48.840000000000018</v>
          </cell>
          <cell r="AC238">
            <v>50.6</v>
          </cell>
          <cell r="AD238">
            <v>52.559999999999995</v>
          </cell>
          <cell r="AE238">
            <v>54.519999999999982</v>
          </cell>
          <cell r="AF238">
            <v>56.47999999999999</v>
          </cell>
          <cell r="AG238">
            <v>58.44</v>
          </cell>
          <cell r="AH238">
            <v>60.399999999999984</v>
          </cell>
        </row>
        <row r="239">
          <cell r="C239">
            <v>14016</v>
          </cell>
          <cell r="D239">
            <v>20.799999999999997</v>
          </cell>
          <cell r="E239">
            <v>21.480000000000004</v>
          </cell>
          <cell r="F239">
            <v>22.159999999999997</v>
          </cell>
          <cell r="G239">
            <v>22.840000000000003</v>
          </cell>
          <cell r="H239">
            <v>23.52000000000001</v>
          </cell>
          <cell r="I239">
            <v>24.200000000000003</v>
          </cell>
          <cell r="J239">
            <v>25.119999999999997</v>
          </cell>
          <cell r="K239">
            <v>26.040000000000006</v>
          </cell>
          <cell r="L239">
            <v>26.96</v>
          </cell>
          <cell r="M239">
            <v>27.879999999999995</v>
          </cell>
          <cell r="N239">
            <v>28.800000000000004</v>
          </cell>
          <cell r="O239">
            <v>30.079999999999995</v>
          </cell>
          <cell r="P239">
            <v>31.36</v>
          </cell>
          <cell r="Q239">
            <v>32.640000000000008</v>
          </cell>
          <cell r="R239">
            <v>33.919999999999987</v>
          </cell>
          <cell r="S239">
            <v>35.199999999999989</v>
          </cell>
          <cell r="T239">
            <v>36.72</v>
          </cell>
          <cell r="U239">
            <v>38.240000000000009</v>
          </cell>
          <cell r="V239">
            <v>39.759999999999991</v>
          </cell>
          <cell r="W239">
            <v>41.28</v>
          </cell>
          <cell r="X239">
            <v>42.800000000000011</v>
          </cell>
          <cell r="Y239">
            <v>44.559999999999995</v>
          </cell>
          <cell r="Z239">
            <v>46.320000000000007</v>
          </cell>
          <cell r="AA239">
            <v>48.08</v>
          </cell>
          <cell r="AB239">
            <v>49.840000000000018</v>
          </cell>
          <cell r="AC239">
            <v>51.6</v>
          </cell>
          <cell r="AD239">
            <v>53.600000000000009</v>
          </cell>
          <cell r="AE239">
            <v>55.599999999999994</v>
          </cell>
          <cell r="AF239">
            <v>57.59999999999998</v>
          </cell>
          <cell r="AG239">
            <v>59.599999999999973</v>
          </cell>
          <cell r="AH239">
            <v>61.600000000000016</v>
          </cell>
        </row>
        <row r="240">
          <cell r="C240">
            <v>14018</v>
          </cell>
          <cell r="D240">
            <v>21</v>
          </cell>
          <cell r="E240">
            <v>21.840000000000003</v>
          </cell>
          <cell r="F240">
            <v>22.680000000000007</v>
          </cell>
          <cell r="G240">
            <v>23.519999999999996</v>
          </cell>
          <cell r="H240">
            <v>24.36</v>
          </cell>
          <cell r="I240">
            <v>25.200000000000003</v>
          </cell>
          <cell r="J240">
            <v>26.119999999999997</v>
          </cell>
          <cell r="K240">
            <v>27.040000000000006</v>
          </cell>
          <cell r="L240">
            <v>27.96</v>
          </cell>
          <cell r="M240">
            <v>28.879999999999995</v>
          </cell>
          <cell r="N240">
            <v>29.800000000000008</v>
          </cell>
          <cell r="O240">
            <v>31.079999999999995</v>
          </cell>
          <cell r="P240">
            <v>32.36</v>
          </cell>
          <cell r="Q240">
            <v>33.640000000000008</v>
          </cell>
          <cell r="R240">
            <v>34.919999999999987</v>
          </cell>
          <cell r="S240">
            <v>36.199999999999989</v>
          </cell>
          <cell r="T240">
            <v>37.760000000000005</v>
          </cell>
          <cell r="U240">
            <v>39.319999999999993</v>
          </cell>
          <cell r="V240">
            <v>40.88000000000001</v>
          </cell>
          <cell r="W240">
            <v>42.44</v>
          </cell>
          <cell r="X240">
            <v>44</v>
          </cell>
          <cell r="Y240">
            <v>45.760000000000012</v>
          </cell>
          <cell r="Z240">
            <v>47.519999999999996</v>
          </cell>
          <cell r="AA240">
            <v>49.280000000000015</v>
          </cell>
          <cell r="AB240">
            <v>51.040000000000006</v>
          </cell>
          <cell r="AC240">
            <v>52.800000000000011</v>
          </cell>
          <cell r="AD240">
            <v>54.960000000000008</v>
          </cell>
          <cell r="AE240">
            <v>57.11999999999999</v>
          </cell>
          <cell r="AF240">
            <v>59.279999999999987</v>
          </cell>
          <cell r="AG240">
            <v>61.44</v>
          </cell>
          <cell r="AH240">
            <v>63.600000000000016</v>
          </cell>
        </row>
        <row r="241">
          <cell r="C241">
            <v>14020</v>
          </cell>
          <cell r="D241">
            <v>21</v>
          </cell>
          <cell r="E241">
            <v>21.880000000000006</v>
          </cell>
          <cell r="F241">
            <v>22.759999999999998</v>
          </cell>
          <cell r="G241">
            <v>23.640000000000008</v>
          </cell>
          <cell r="H241">
            <v>24.520000000000003</v>
          </cell>
          <cell r="I241">
            <v>25.400000000000006</v>
          </cell>
          <cell r="J241">
            <v>26.44</v>
          </cell>
          <cell r="K241">
            <v>27.479999999999997</v>
          </cell>
          <cell r="L241">
            <v>28.519999999999996</v>
          </cell>
          <cell r="M241">
            <v>29.560000000000002</v>
          </cell>
          <cell r="N241">
            <v>30.599999999999994</v>
          </cell>
          <cell r="O241">
            <v>31.760000000000005</v>
          </cell>
          <cell r="P241">
            <v>32.919999999999987</v>
          </cell>
          <cell r="Q241">
            <v>34.08</v>
          </cell>
          <cell r="R241">
            <v>35.240000000000009</v>
          </cell>
          <cell r="S241">
            <v>36.400000000000006</v>
          </cell>
          <cell r="T241">
            <v>38.11999999999999</v>
          </cell>
          <cell r="U241">
            <v>39.840000000000003</v>
          </cell>
          <cell r="V241">
            <v>41.560000000000016</v>
          </cell>
          <cell r="W241">
            <v>43.28</v>
          </cell>
          <cell r="X241">
            <v>45</v>
          </cell>
          <cell r="Y241">
            <v>46.79999999999999</v>
          </cell>
          <cell r="Z241">
            <v>48.600000000000009</v>
          </cell>
          <cell r="AA241">
            <v>50.4</v>
          </cell>
          <cell r="AB241">
            <v>52.2</v>
          </cell>
          <cell r="AC241">
            <v>54</v>
          </cell>
          <cell r="AD241">
            <v>56.160000000000011</v>
          </cell>
          <cell r="AE241">
            <v>58.320000000000007</v>
          </cell>
          <cell r="AF241">
            <v>60.479999999999983</v>
          </cell>
          <cell r="AG241">
            <v>62.639999999999986</v>
          </cell>
          <cell r="AH241">
            <v>64.800000000000011</v>
          </cell>
        </row>
        <row r="242">
          <cell r="C242">
            <v>14022</v>
          </cell>
          <cell r="D242">
            <v>22</v>
          </cell>
          <cell r="E242">
            <v>22.680000000000007</v>
          </cell>
          <cell r="F242">
            <v>23.36</v>
          </cell>
          <cell r="G242">
            <v>24.040000000000006</v>
          </cell>
          <cell r="H242">
            <v>24.72</v>
          </cell>
          <cell r="I242">
            <v>25.400000000000006</v>
          </cell>
          <cell r="J242">
            <v>26.48</v>
          </cell>
          <cell r="K242">
            <v>27.559999999999995</v>
          </cell>
          <cell r="L242">
            <v>28.639999999999993</v>
          </cell>
          <cell r="M242">
            <v>29.72</v>
          </cell>
          <cell r="N242">
            <v>30.800000000000008</v>
          </cell>
          <cell r="O242">
            <v>32.11999999999999</v>
          </cell>
          <cell r="P242">
            <v>33.44</v>
          </cell>
          <cell r="Q242">
            <v>34.760000000000005</v>
          </cell>
          <cell r="R242">
            <v>36.079999999999984</v>
          </cell>
          <cell r="S242">
            <v>37.400000000000006</v>
          </cell>
          <cell r="T242">
            <v>38.959999999999994</v>
          </cell>
          <cell r="U242">
            <v>40.52000000000001</v>
          </cell>
          <cell r="V242">
            <v>42.08</v>
          </cell>
          <cell r="W242">
            <v>43.639999999999986</v>
          </cell>
          <cell r="X242">
            <v>45.199999999999989</v>
          </cell>
          <cell r="Y242">
            <v>47.16</v>
          </cell>
          <cell r="Z242">
            <v>49.120000000000005</v>
          </cell>
          <cell r="AA242">
            <v>51.079999999999991</v>
          </cell>
          <cell r="AB242">
            <v>53.039999999999985</v>
          </cell>
          <cell r="AC242">
            <v>55</v>
          </cell>
          <cell r="AD242">
            <v>57.199999999999989</v>
          </cell>
          <cell r="AE242">
            <v>59.399999999999984</v>
          </cell>
          <cell r="AF242">
            <v>61.600000000000016</v>
          </cell>
          <cell r="AG242">
            <v>63.800000000000011</v>
          </cell>
          <cell r="AH242">
            <v>66</v>
          </cell>
        </row>
        <row r="243">
          <cell r="C243">
            <v>14024</v>
          </cell>
          <cell r="D243">
            <v>22</v>
          </cell>
          <cell r="E243">
            <v>22.880000000000006</v>
          </cell>
          <cell r="F243">
            <v>23.759999999999998</v>
          </cell>
          <cell r="G243">
            <v>24.640000000000008</v>
          </cell>
          <cell r="H243">
            <v>25.520000000000003</v>
          </cell>
          <cell r="I243">
            <v>26.400000000000006</v>
          </cell>
          <cell r="J243">
            <v>27.480000000000004</v>
          </cell>
          <cell r="K243">
            <v>28.559999999999995</v>
          </cell>
          <cell r="L243">
            <v>29.639999999999993</v>
          </cell>
          <cell r="M243">
            <v>30.72</v>
          </cell>
          <cell r="N243">
            <v>31.800000000000008</v>
          </cell>
          <cell r="O243">
            <v>33.11999999999999</v>
          </cell>
          <cell r="P243">
            <v>34.44</v>
          </cell>
          <cell r="Q243">
            <v>35.760000000000005</v>
          </cell>
          <cell r="R243">
            <v>37.080000000000013</v>
          </cell>
          <cell r="S243">
            <v>38.400000000000006</v>
          </cell>
          <cell r="T243">
            <v>39.959999999999994</v>
          </cell>
          <cell r="U243">
            <v>41.52000000000001</v>
          </cell>
          <cell r="V243">
            <v>43.08</v>
          </cell>
          <cell r="W243">
            <v>44.639999999999986</v>
          </cell>
          <cell r="X243">
            <v>46.199999999999989</v>
          </cell>
          <cell r="Y243">
            <v>48.2</v>
          </cell>
          <cell r="Z243">
            <v>50.199999999999989</v>
          </cell>
          <cell r="AA243">
            <v>52.2</v>
          </cell>
          <cell r="AB243">
            <v>54.199999999999989</v>
          </cell>
          <cell r="AC243">
            <v>56.199999999999989</v>
          </cell>
          <cell r="AD243">
            <v>58.399999999999991</v>
          </cell>
          <cell r="AE243">
            <v>60.600000000000016</v>
          </cell>
          <cell r="AF243">
            <v>62.800000000000011</v>
          </cell>
          <cell r="AG243">
            <v>65</v>
          </cell>
          <cell r="AH243">
            <v>67.199999999999989</v>
          </cell>
        </row>
        <row r="244">
          <cell r="C244">
            <v>14026</v>
          </cell>
          <cell r="D244">
            <v>22.200000000000003</v>
          </cell>
          <cell r="E244">
            <v>23.08</v>
          </cell>
          <cell r="F244">
            <v>23.960000000000008</v>
          </cell>
          <cell r="G244">
            <v>24.840000000000007</v>
          </cell>
          <cell r="H244">
            <v>25.72</v>
          </cell>
          <cell r="I244">
            <v>26.599999999999994</v>
          </cell>
          <cell r="J244">
            <v>27.68</v>
          </cell>
          <cell r="K244">
            <v>28.760000000000005</v>
          </cell>
          <cell r="L244">
            <v>29.840000000000007</v>
          </cell>
          <cell r="M244">
            <v>30.919999999999991</v>
          </cell>
          <cell r="N244">
            <v>32</v>
          </cell>
          <cell r="O244">
            <v>33.480000000000004</v>
          </cell>
          <cell r="P244">
            <v>34.960000000000008</v>
          </cell>
          <cell r="Q244">
            <v>36.439999999999984</v>
          </cell>
          <cell r="R244">
            <v>37.919999999999987</v>
          </cell>
          <cell r="S244">
            <v>39.400000000000006</v>
          </cell>
          <cell r="T244">
            <v>40.999999999999993</v>
          </cell>
          <cell r="U244">
            <v>42.600000000000009</v>
          </cell>
          <cell r="V244">
            <v>44.199999999999996</v>
          </cell>
          <cell r="W244">
            <v>45.799999999999983</v>
          </cell>
          <cell r="X244">
            <v>47.400000000000006</v>
          </cell>
          <cell r="Y244">
            <v>49.359999999999985</v>
          </cell>
          <cell r="Z244">
            <v>51.319999999999993</v>
          </cell>
          <cell r="AA244">
            <v>53.28</v>
          </cell>
          <cell r="AB244">
            <v>55.239999999999995</v>
          </cell>
          <cell r="AC244">
            <v>57.199999999999989</v>
          </cell>
          <cell r="AD244">
            <v>59.599999999999987</v>
          </cell>
          <cell r="AE244">
            <v>62.000000000000021</v>
          </cell>
          <cell r="AF244">
            <v>64.40000000000002</v>
          </cell>
          <cell r="AG244">
            <v>66.800000000000011</v>
          </cell>
          <cell r="AH244">
            <v>69.199999999999989</v>
          </cell>
        </row>
        <row r="245">
          <cell r="C245">
            <v>14028</v>
          </cell>
          <cell r="D245">
            <v>23</v>
          </cell>
          <cell r="E245">
            <v>23.879999999999995</v>
          </cell>
          <cell r="F245">
            <v>24.760000000000005</v>
          </cell>
          <cell r="G245">
            <v>25.64</v>
          </cell>
          <cell r="H245">
            <v>26.52000000000001</v>
          </cell>
          <cell r="I245">
            <v>27.400000000000006</v>
          </cell>
          <cell r="J245">
            <v>28.519999999999996</v>
          </cell>
          <cell r="K245">
            <v>29.64</v>
          </cell>
          <cell r="L245">
            <v>30.760000000000009</v>
          </cell>
          <cell r="M245">
            <v>31.879999999999995</v>
          </cell>
          <cell r="N245">
            <v>33</v>
          </cell>
          <cell r="O245">
            <v>34.320000000000007</v>
          </cell>
          <cell r="P245">
            <v>35.639999999999986</v>
          </cell>
          <cell r="Q245">
            <v>36.959999999999994</v>
          </cell>
          <cell r="R245">
            <v>38.28</v>
          </cell>
          <cell r="S245">
            <v>39.599999999999994</v>
          </cell>
          <cell r="T245">
            <v>41.360000000000007</v>
          </cell>
          <cell r="U245">
            <v>43.11999999999999</v>
          </cell>
          <cell r="V245">
            <v>44.88</v>
          </cell>
          <cell r="W245">
            <v>46.640000000000015</v>
          </cell>
          <cell r="X245">
            <v>48.400000000000006</v>
          </cell>
          <cell r="Y245">
            <v>50.4</v>
          </cell>
          <cell r="Z245">
            <v>52.400000000000006</v>
          </cell>
          <cell r="AA245">
            <v>54.399999999999991</v>
          </cell>
          <cell r="AB245">
            <v>56.399999999999977</v>
          </cell>
          <cell r="AC245">
            <v>58.399999999999991</v>
          </cell>
          <cell r="AD245">
            <v>60.800000000000018</v>
          </cell>
          <cell r="AE245">
            <v>63.200000000000017</v>
          </cell>
          <cell r="AF245">
            <v>65.600000000000009</v>
          </cell>
          <cell r="AG245">
            <v>68</v>
          </cell>
          <cell r="AH245">
            <v>70.399999999999977</v>
          </cell>
        </row>
        <row r="246">
          <cell r="C246">
            <v>14030</v>
          </cell>
          <cell r="D246">
            <v>23.200000000000003</v>
          </cell>
          <cell r="E246">
            <v>24.08</v>
          </cell>
          <cell r="F246">
            <v>24.960000000000008</v>
          </cell>
          <cell r="G246">
            <v>25.840000000000007</v>
          </cell>
          <cell r="H246">
            <v>26.72</v>
          </cell>
          <cell r="I246">
            <v>27.599999999999994</v>
          </cell>
          <cell r="J246">
            <v>28.720000000000006</v>
          </cell>
          <cell r="K246">
            <v>29.839999999999993</v>
          </cell>
          <cell r="L246">
            <v>30.96</v>
          </cell>
          <cell r="M246">
            <v>32.080000000000013</v>
          </cell>
          <cell r="N246">
            <v>33.199999999999989</v>
          </cell>
          <cell r="O246">
            <v>34.679999999999993</v>
          </cell>
          <cell r="P246">
            <v>36.159999999999997</v>
          </cell>
          <cell r="Q246">
            <v>37.64</v>
          </cell>
          <cell r="R246">
            <v>39.120000000000005</v>
          </cell>
          <cell r="S246">
            <v>40.599999999999994</v>
          </cell>
          <cell r="T246">
            <v>42.360000000000007</v>
          </cell>
          <cell r="U246">
            <v>44.11999999999999</v>
          </cell>
          <cell r="V246">
            <v>45.88</v>
          </cell>
          <cell r="W246">
            <v>47.640000000000015</v>
          </cell>
          <cell r="X246">
            <v>49.400000000000006</v>
          </cell>
          <cell r="Y246">
            <v>51.4</v>
          </cell>
          <cell r="Z246">
            <v>53.400000000000006</v>
          </cell>
          <cell r="AA246">
            <v>55.399999999999991</v>
          </cell>
          <cell r="AB246">
            <v>57.399999999999977</v>
          </cell>
          <cell r="AC246">
            <v>59.399999999999984</v>
          </cell>
          <cell r="AD246">
            <v>61.800000000000018</v>
          </cell>
          <cell r="AE246">
            <v>64.200000000000017</v>
          </cell>
          <cell r="AF246">
            <v>66.600000000000009</v>
          </cell>
          <cell r="AG246">
            <v>69</v>
          </cell>
          <cell r="AH246">
            <v>71.399999999999977</v>
          </cell>
        </row>
        <row r="247">
          <cell r="C247">
            <v>15000</v>
          </cell>
          <cell r="D247">
            <v>16</v>
          </cell>
          <cell r="E247">
            <v>16.8</v>
          </cell>
          <cell r="F247">
            <v>17.600000000000001</v>
          </cell>
          <cell r="G247">
            <v>18.399999999999999</v>
          </cell>
          <cell r="H247">
            <v>19.2</v>
          </cell>
          <cell r="I247">
            <v>20</v>
          </cell>
          <cell r="J247">
            <v>20.6</v>
          </cell>
          <cell r="K247">
            <v>21.2</v>
          </cell>
          <cell r="L247">
            <v>21.8</v>
          </cell>
          <cell r="M247">
            <v>22.4</v>
          </cell>
          <cell r="N247">
            <v>23</v>
          </cell>
          <cell r="O247">
            <v>24</v>
          </cell>
          <cell r="P247">
            <v>25</v>
          </cell>
          <cell r="Q247">
            <v>26</v>
          </cell>
          <cell r="R247">
            <v>27</v>
          </cell>
          <cell r="S247">
            <v>28</v>
          </cell>
          <cell r="T247">
            <v>29</v>
          </cell>
          <cell r="U247">
            <v>30</v>
          </cell>
          <cell r="V247">
            <v>31</v>
          </cell>
          <cell r="W247">
            <v>32</v>
          </cell>
          <cell r="X247">
            <v>33</v>
          </cell>
          <cell r="Y247">
            <v>34.200000000000003</v>
          </cell>
          <cell r="Z247">
            <v>35.4</v>
          </cell>
          <cell r="AA247">
            <v>36.6</v>
          </cell>
          <cell r="AB247">
            <v>37.799999999999997</v>
          </cell>
          <cell r="AC247">
            <v>39</v>
          </cell>
          <cell r="AD247">
            <v>40.6</v>
          </cell>
          <cell r="AE247">
            <v>42.2</v>
          </cell>
          <cell r="AF247">
            <v>43.8</v>
          </cell>
          <cell r="AG247">
            <v>45.4</v>
          </cell>
          <cell r="AH247">
            <v>47</v>
          </cell>
        </row>
        <row r="248">
          <cell r="C248">
            <v>15002</v>
          </cell>
          <cell r="D248">
            <v>16</v>
          </cell>
          <cell r="E248">
            <v>16.8</v>
          </cell>
          <cell r="F248">
            <v>17.600000000000001</v>
          </cell>
          <cell r="G248">
            <v>18.400000000000002</v>
          </cell>
          <cell r="H248">
            <v>19.200000000000003</v>
          </cell>
          <cell r="I248">
            <v>20</v>
          </cell>
          <cell r="J248">
            <v>20.6</v>
          </cell>
          <cell r="K248">
            <v>21.200000000000003</v>
          </cell>
          <cell r="L248">
            <v>21.800000000000004</v>
          </cell>
          <cell r="M248">
            <v>22.400000000000006</v>
          </cell>
          <cell r="N248">
            <v>23</v>
          </cell>
          <cell r="O248">
            <v>24</v>
          </cell>
          <cell r="P248">
            <v>25</v>
          </cell>
          <cell r="Q248">
            <v>26</v>
          </cell>
          <cell r="R248">
            <v>27</v>
          </cell>
          <cell r="S248">
            <v>28</v>
          </cell>
          <cell r="T248">
            <v>29</v>
          </cell>
          <cell r="U248">
            <v>30</v>
          </cell>
          <cell r="V248">
            <v>31</v>
          </cell>
          <cell r="W248">
            <v>32</v>
          </cell>
          <cell r="X248">
            <v>33</v>
          </cell>
          <cell r="Y248">
            <v>34.200000000000003</v>
          </cell>
          <cell r="Z248">
            <v>35.400000000000006</v>
          </cell>
          <cell r="AA248">
            <v>36.600000000000009</v>
          </cell>
          <cell r="AB248">
            <v>37.800000000000011</v>
          </cell>
          <cell r="AC248">
            <v>39</v>
          </cell>
          <cell r="AD248">
            <v>40.6</v>
          </cell>
          <cell r="AE248">
            <v>42.2</v>
          </cell>
          <cell r="AF248">
            <v>43.800000000000004</v>
          </cell>
          <cell r="AG248">
            <v>45.400000000000006</v>
          </cell>
          <cell r="AH248">
            <v>47</v>
          </cell>
        </row>
        <row r="249">
          <cell r="C249">
            <v>15004</v>
          </cell>
          <cell r="D249">
            <v>16</v>
          </cell>
          <cell r="E249">
            <v>16.8</v>
          </cell>
          <cell r="F249">
            <v>17.600000000000001</v>
          </cell>
          <cell r="G249">
            <v>18.400000000000002</v>
          </cell>
          <cell r="H249">
            <v>19.200000000000003</v>
          </cell>
          <cell r="I249">
            <v>20</v>
          </cell>
          <cell r="J249">
            <v>20.6</v>
          </cell>
          <cell r="K249">
            <v>21.200000000000003</v>
          </cell>
          <cell r="L249">
            <v>21.800000000000004</v>
          </cell>
          <cell r="M249">
            <v>22.400000000000006</v>
          </cell>
          <cell r="N249">
            <v>23</v>
          </cell>
          <cell r="O249">
            <v>24</v>
          </cell>
          <cell r="P249">
            <v>25</v>
          </cell>
          <cell r="Q249">
            <v>26</v>
          </cell>
          <cell r="R249">
            <v>27</v>
          </cell>
          <cell r="S249">
            <v>28</v>
          </cell>
          <cell r="T249">
            <v>29</v>
          </cell>
          <cell r="U249">
            <v>30</v>
          </cell>
          <cell r="V249">
            <v>31</v>
          </cell>
          <cell r="W249">
            <v>32</v>
          </cell>
          <cell r="X249">
            <v>33</v>
          </cell>
          <cell r="Y249">
            <v>34.200000000000003</v>
          </cell>
          <cell r="Z249">
            <v>35.400000000000006</v>
          </cell>
          <cell r="AA249">
            <v>36.600000000000009</v>
          </cell>
          <cell r="AB249">
            <v>37.800000000000011</v>
          </cell>
          <cell r="AC249">
            <v>39</v>
          </cell>
          <cell r="AD249">
            <v>40.6</v>
          </cell>
          <cell r="AE249">
            <v>42.2</v>
          </cell>
          <cell r="AF249">
            <v>43.800000000000004</v>
          </cell>
          <cell r="AG249">
            <v>45.400000000000006</v>
          </cell>
          <cell r="AH249">
            <v>47</v>
          </cell>
        </row>
        <row r="250">
          <cell r="C250">
            <v>15006</v>
          </cell>
          <cell r="D250">
            <v>17</v>
          </cell>
          <cell r="E250">
            <v>17.600000000000001</v>
          </cell>
          <cell r="F250">
            <v>18.200000000000003</v>
          </cell>
          <cell r="G250">
            <v>18.800000000000004</v>
          </cell>
          <cell r="H250">
            <v>19.400000000000006</v>
          </cell>
          <cell r="I250">
            <v>20</v>
          </cell>
          <cell r="J250">
            <v>20.8</v>
          </cell>
          <cell r="K250">
            <v>21.6</v>
          </cell>
          <cell r="L250">
            <v>22.400000000000002</v>
          </cell>
          <cell r="M250">
            <v>23.200000000000003</v>
          </cell>
          <cell r="N250">
            <v>24</v>
          </cell>
          <cell r="O250">
            <v>25</v>
          </cell>
          <cell r="P250">
            <v>26</v>
          </cell>
          <cell r="Q250">
            <v>27</v>
          </cell>
          <cell r="R250">
            <v>28</v>
          </cell>
          <cell r="S250">
            <v>29</v>
          </cell>
          <cell r="T250">
            <v>30</v>
          </cell>
          <cell r="U250">
            <v>31</v>
          </cell>
          <cell r="V250">
            <v>32</v>
          </cell>
          <cell r="W250">
            <v>33</v>
          </cell>
          <cell r="X250">
            <v>34</v>
          </cell>
          <cell r="Y250">
            <v>35.4</v>
          </cell>
          <cell r="Z250">
            <v>36.799999999999997</v>
          </cell>
          <cell r="AA250">
            <v>38.199999999999996</v>
          </cell>
          <cell r="AB250">
            <v>39.599999999999994</v>
          </cell>
          <cell r="AC250">
            <v>41</v>
          </cell>
          <cell r="AD250">
            <v>42.6</v>
          </cell>
          <cell r="AE250">
            <v>44.2</v>
          </cell>
          <cell r="AF250">
            <v>45.800000000000004</v>
          </cell>
          <cell r="AG250">
            <v>47.400000000000006</v>
          </cell>
          <cell r="AH250">
            <v>49</v>
          </cell>
        </row>
        <row r="251">
          <cell r="C251">
            <v>15008</v>
          </cell>
          <cell r="D251">
            <v>17</v>
          </cell>
          <cell r="E251">
            <v>17.600000000000001</v>
          </cell>
          <cell r="F251">
            <v>18.200000000000003</v>
          </cell>
          <cell r="G251">
            <v>18.800000000000004</v>
          </cell>
          <cell r="H251">
            <v>19.400000000000006</v>
          </cell>
          <cell r="I251">
            <v>20</v>
          </cell>
          <cell r="J251">
            <v>20.8</v>
          </cell>
          <cell r="K251">
            <v>21.6</v>
          </cell>
          <cell r="L251">
            <v>22.400000000000002</v>
          </cell>
          <cell r="M251">
            <v>23.200000000000003</v>
          </cell>
          <cell r="N251">
            <v>24</v>
          </cell>
          <cell r="O251">
            <v>25</v>
          </cell>
          <cell r="P251">
            <v>26</v>
          </cell>
          <cell r="Q251">
            <v>27</v>
          </cell>
          <cell r="R251">
            <v>28</v>
          </cell>
          <cell r="S251">
            <v>29</v>
          </cell>
          <cell r="T251">
            <v>30.2</v>
          </cell>
          <cell r="U251">
            <v>31.4</v>
          </cell>
          <cell r="V251">
            <v>32.6</v>
          </cell>
          <cell r="W251">
            <v>33.800000000000004</v>
          </cell>
          <cell r="X251">
            <v>35</v>
          </cell>
          <cell r="Y251">
            <v>36.4</v>
          </cell>
          <cell r="Z251">
            <v>37.799999999999997</v>
          </cell>
          <cell r="AA251">
            <v>39.199999999999996</v>
          </cell>
          <cell r="AB251">
            <v>40.599999999999994</v>
          </cell>
          <cell r="AC251">
            <v>42</v>
          </cell>
          <cell r="AD251">
            <v>43.6</v>
          </cell>
          <cell r="AE251">
            <v>45.2</v>
          </cell>
          <cell r="AF251">
            <v>46.800000000000004</v>
          </cell>
          <cell r="AG251">
            <v>48.400000000000006</v>
          </cell>
          <cell r="AH251">
            <v>50</v>
          </cell>
        </row>
        <row r="252">
          <cell r="C252">
            <v>15010</v>
          </cell>
          <cell r="D252">
            <v>18</v>
          </cell>
          <cell r="E252">
            <v>18.600000000000001</v>
          </cell>
          <cell r="F252">
            <v>19.200000000000003</v>
          </cell>
          <cell r="G252">
            <v>19.800000000000004</v>
          </cell>
          <cell r="H252">
            <v>20.400000000000006</v>
          </cell>
          <cell r="I252">
            <v>21</v>
          </cell>
          <cell r="J252">
            <v>21.8</v>
          </cell>
          <cell r="K252">
            <v>22.6</v>
          </cell>
          <cell r="L252">
            <v>23.400000000000002</v>
          </cell>
          <cell r="M252">
            <v>24.200000000000003</v>
          </cell>
          <cell r="N252">
            <v>25</v>
          </cell>
          <cell r="O252">
            <v>26</v>
          </cell>
          <cell r="P252">
            <v>27</v>
          </cell>
          <cell r="Q252">
            <v>28</v>
          </cell>
          <cell r="R252">
            <v>29</v>
          </cell>
          <cell r="S252">
            <v>30</v>
          </cell>
          <cell r="T252">
            <v>31.2</v>
          </cell>
          <cell r="U252">
            <v>32.4</v>
          </cell>
          <cell r="V252">
            <v>33.6</v>
          </cell>
          <cell r="W252">
            <v>34.800000000000004</v>
          </cell>
          <cell r="X252">
            <v>36</v>
          </cell>
          <cell r="Y252">
            <v>37.4</v>
          </cell>
          <cell r="Z252">
            <v>38.799999999999997</v>
          </cell>
          <cell r="AA252">
            <v>40.199999999999996</v>
          </cell>
          <cell r="AB252">
            <v>41.599999999999994</v>
          </cell>
          <cell r="AC252">
            <v>43</v>
          </cell>
          <cell r="AD252">
            <v>44.8</v>
          </cell>
          <cell r="AE252">
            <v>46.599999999999994</v>
          </cell>
          <cell r="AF252">
            <v>48.399999999999991</v>
          </cell>
          <cell r="AG252">
            <v>50.199999999999989</v>
          </cell>
          <cell r="AH252">
            <v>52</v>
          </cell>
        </row>
        <row r="253">
          <cell r="C253">
            <v>15012</v>
          </cell>
          <cell r="D253">
            <v>18</v>
          </cell>
          <cell r="E253">
            <v>18.600000000000001</v>
          </cell>
          <cell r="F253">
            <v>19.200000000000003</v>
          </cell>
          <cell r="G253">
            <v>19.800000000000004</v>
          </cell>
          <cell r="H253">
            <v>20.400000000000006</v>
          </cell>
          <cell r="I253">
            <v>21</v>
          </cell>
          <cell r="J253">
            <v>21.8</v>
          </cell>
          <cell r="K253">
            <v>22.6</v>
          </cell>
          <cell r="L253">
            <v>23.400000000000002</v>
          </cell>
          <cell r="M253">
            <v>24.200000000000003</v>
          </cell>
          <cell r="N253">
            <v>25</v>
          </cell>
          <cell r="O253">
            <v>26.2</v>
          </cell>
          <cell r="P253">
            <v>27.4</v>
          </cell>
          <cell r="Q253">
            <v>28.599999999999998</v>
          </cell>
          <cell r="R253">
            <v>29.799999999999997</v>
          </cell>
          <cell r="S253">
            <v>31</v>
          </cell>
          <cell r="T253">
            <v>32.200000000000003</v>
          </cell>
          <cell r="U253">
            <v>33.400000000000006</v>
          </cell>
          <cell r="V253">
            <v>34.600000000000009</v>
          </cell>
          <cell r="W253">
            <v>35.800000000000011</v>
          </cell>
          <cell r="X253">
            <v>37</v>
          </cell>
          <cell r="Y253">
            <v>38.6</v>
          </cell>
          <cell r="Z253">
            <v>40.200000000000003</v>
          </cell>
          <cell r="AA253">
            <v>41.800000000000004</v>
          </cell>
          <cell r="AB253">
            <v>43.400000000000006</v>
          </cell>
          <cell r="AC253">
            <v>45</v>
          </cell>
          <cell r="AD253">
            <v>46.6</v>
          </cell>
          <cell r="AE253">
            <v>48.2</v>
          </cell>
          <cell r="AF253">
            <v>49.800000000000004</v>
          </cell>
          <cell r="AG253">
            <v>51.400000000000006</v>
          </cell>
          <cell r="AH253">
            <v>53</v>
          </cell>
        </row>
        <row r="254">
          <cell r="C254">
            <v>15014</v>
          </cell>
          <cell r="D254">
            <v>18</v>
          </cell>
          <cell r="E254">
            <v>18.8</v>
          </cell>
          <cell r="F254">
            <v>19.600000000000001</v>
          </cell>
          <cell r="G254">
            <v>20.400000000000002</v>
          </cell>
          <cell r="H254">
            <v>21.200000000000003</v>
          </cell>
          <cell r="I254">
            <v>22</v>
          </cell>
          <cell r="J254">
            <v>22.8</v>
          </cell>
          <cell r="K254">
            <v>23.6</v>
          </cell>
          <cell r="L254">
            <v>24.400000000000002</v>
          </cell>
          <cell r="M254">
            <v>25.200000000000003</v>
          </cell>
          <cell r="N254">
            <v>26</v>
          </cell>
          <cell r="O254">
            <v>27</v>
          </cell>
          <cell r="P254">
            <v>28</v>
          </cell>
          <cell r="Q254">
            <v>29</v>
          </cell>
          <cell r="R254">
            <v>30</v>
          </cell>
          <cell r="S254">
            <v>31</v>
          </cell>
          <cell r="T254">
            <v>32.4</v>
          </cell>
          <cell r="U254">
            <v>33.799999999999997</v>
          </cell>
          <cell r="V254">
            <v>35.199999999999996</v>
          </cell>
          <cell r="W254">
            <v>36.599999999999994</v>
          </cell>
          <cell r="X254">
            <v>38</v>
          </cell>
          <cell r="Y254">
            <v>39.6</v>
          </cell>
          <cell r="Z254">
            <v>41.2</v>
          </cell>
          <cell r="AA254">
            <v>42.800000000000004</v>
          </cell>
          <cell r="AB254">
            <v>44.400000000000006</v>
          </cell>
          <cell r="AC254">
            <v>46</v>
          </cell>
          <cell r="AD254">
            <v>47.8</v>
          </cell>
          <cell r="AE254">
            <v>49.599999999999994</v>
          </cell>
          <cell r="AF254">
            <v>51.399999999999991</v>
          </cell>
          <cell r="AG254">
            <v>53.199999999999989</v>
          </cell>
          <cell r="AH254">
            <v>55</v>
          </cell>
        </row>
        <row r="255">
          <cell r="C255">
            <v>15016</v>
          </cell>
          <cell r="D255">
            <v>19</v>
          </cell>
          <cell r="E255">
            <v>19.600000000000001</v>
          </cell>
          <cell r="F255">
            <v>20.200000000000003</v>
          </cell>
          <cell r="G255">
            <v>20.800000000000004</v>
          </cell>
          <cell r="H255">
            <v>21.400000000000006</v>
          </cell>
          <cell r="I255">
            <v>22</v>
          </cell>
          <cell r="J255">
            <v>22.8</v>
          </cell>
          <cell r="K255">
            <v>23.6</v>
          </cell>
          <cell r="L255">
            <v>24.400000000000002</v>
          </cell>
          <cell r="M255">
            <v>25.200000000000003</v>
          </cell>
          <cell r="N255">
            <v>26</v>
          </cell>
          <cell r="O255">
            <v>27.2</v>
          </cell>
          <cell r="P255">
            <v>28.4</v>
          </cell>
          <cell r="Q255">
            <v>29.599999999999998</v>
          </cell>
          <cell r="R255">
            <v>30.799999999999997</v>
          </cell>
          <cell r="S255">
            <v>32</v>
          </cell>
          <cell r="T255">
            <v>33.4</v>
          </cell>
          <cell r="U255">
            <v>34.799999999999997</v>
          </cell>
          <cell r="V255">
            <v>36.199999999999996</v>
          </cell>
          <cell r="W255">
            <v>37.599999999999994</v>
          </cell>
          <cell r="X255">
            <v>39</v>
          </cell>
          <cell r="Y255">
            <v>40.6</v>
          </cell>
          <cell r="Z255">
            <v>42.2</v>
          </cell>
          <cell r="AA255">
            <v>43.800000000000004</v>
          </cell>
          <cell r="AB255">
            <v>45.400000000000006</v>
          </cell>
          <cell r="AC255">
            <v>47</v>
          </cell>
          <cell r="AD255">
            <v>48.8</v>
          </cell>
          <cell r="AE255">
            <v>50.599999999999994</v>
          </cell>
          <cell r="AF255">
            <v>52.399999999999991</v>
          </cell>
          <cell r="AG255">
            <v>54.199999999999989</v>
          </cell>
          <cell r="AH255">
            <v>56</v>
          </cell>
        </row>
        <row r="256">
          <cell r="C256">
            <v>15018</v>
          </cell>
          <cell r="D256">
            <v>19</v>
          </cell>
          <cell r="E256">
            <v>19.8</v>
          </cell>
          <cell r="F256">
            <v>20.6</v>
          </cell>
          <cell r="G256">
            <v>21.400000000000002</v>
          </cell>
          <cell r="H256">
            <v>22.200000000000003</v>
          </cell>
          <cell r="I256">
            <v>23</v>
          </cell>
          <cell r="J256">
            <v>23.8</v>
          </cell>
          <cell r="K256">
            <v>24.6</v>
          </cell>
          <cell r="L256">
            <v>25.400000000000002</v>
          </cell>
          <cell r="M256">
            <v>26.200000000000003</v>
          </cell>
          <cell r="N256">
            <v>27</v>
          </cell>
          <cell r="O256">
            <v>28.2</v>
          </cell>
          <cell r="P256">
            <v>29.4</v>
          </cell>
          <cell r="Q256">
            <v>30.599999999999998</v>
          </cell>
          <cell r="R256">
            <v>31.799999999999997</v>
          </cell>
          <cell r="S256">
            <v>33</v>
          </cell>
          <cell r="T256">
            <v>34.4</v>
          </cell>
          <cell r="U256">
            <v>35.799999999999997</v>
          </cell>
          <cell r="V256">
            <v>37.199999999999996</v>
          </cell>
          <cell r="W256">
            <v>38.599999999999994</v>
          </cell>
          <cell r="X256">
            <v>40</v>
          </cell>
          <cell r="Y256">
            <v>41.6</v>
          </cell>
          <cell r="Z256">
            <v>43.2</v>
          </cell>
          <cell r="AA256">
            <v>44.800000000000004</v>
          </cell>
          <cell r="AB256">
            <v>46.400000000000006</v>
          </cell>
          <cell r="AC256">
            <v>48</v>
          </cell>
          <cell r="AD256">
            <v>50</v>
          </cell>
          <cell r="AE256">
            <v>52</v>
          </cell>
          <cell r="AF256">
            <v>54</v>
          </cell>
          <cell r="AG256">
            <v>56</v>
          </cell>
          <cell r="AH256">
            <v>58</v>
          </cell>
        </row>
        <row r="257">
          <cell r="C257">
            <v>15020</v>
          </cell>
          <cell r="D257">
            <v>19</v>
          </cell>
          <cell r="E257">
            <v>19.8</v>
          </cell>
          <cell r="F257">
            <v>20.6</v>
          </cell>
          <cell r="G257">
            <v>21.400000000000002</v>
          </cell>
          <cell r="H257">
            <v>22.200000000000003</v>
          </cell>
          <cell r="I257">
            <v>23</v>
          </cell>
          <cell r="J257">
            <v>24</v>
          </cell>
          <cell r="K257">
            <v>25</v>
          </cell>
          <cell r="L257">
            <v>26</v>
          </cell>
          <cell r="M257">
            <v>27</v>
          </cell>
          <cell r="N257">
            <v>28</v>
          </cell>
          <cell r="O257">
            <v>29</v>
          </cell>
          <cell r="P257">
            <v>30</v>
          </cell>
          <cell r="Q257">
            <v>31</v>
          </cell>
          <cell r="R257">
            <v>32</v>
          </cell>
          <cell r="S257">
            <v>33</v>
          </cell>
          <cell r="T257">
            <v>34.6</v>
          </cell>
          <cell r="U257">
            <v>36.200000000000003</v>
          </cell>
          <cell r="V257">
            <v>37.800000000000004</v>
          </cell>
          <cell r="W257">
            <v>39.400000000000006</v>
          </cell>
          <cell r="X257">
            <v>41</v>
          </cell>
          <cell r="Y257">
            <v>42.6</v>
          </cell>
          <cell r="Z257">
            <v>44.2</v>
          </cell>
          <cell r="AA257">
            <v>45.800000000000004</v>
          </cell>
          <cell r="AB257">
            <v>47.400000000000006</v>
          </cell>
          <cell r="AC257">
            <v>49</v>
          </cell>
          <cell r="AD257">
            <v>51</v>
          </cell>
          <cell r="AE257">
            <v>53</v>
          </cell>
          <cell r="AF257">
            <v>55</v>
          </cell>
          <cell r="AG257">
            <v>57</v>
          </cell>
          <cell r="AH257">
            <v>59</v>
          </cell>
        </row>
        <row r="258">
          <cell r="C258">
            <v>15022</v>
          </cell>
          <cell r="D258">
            <v>20</v>
          </cell>
          <cell r="E258">
            <v>20.6</v>
          </cell>
          <cell r="F258">
            <v>21.200000000000003</v>
          </cell>
          <cell r="G258">
            <v>21.800000000000004</v>
          </cell>
          <cell r="H258">
            <v>22.400000000000006</v>
          </cell>
          <cell r="I258">
            <v>23</v>
          </cell>
          <cell r="J258">
            <v>24</v>
          </cell>
          <cell r="K258">
            <v>25</v>
          </cell>
          <cell r="L258">
            <v>26</v>
          </cell>
          <cell r="M258">
            <v>27</v>
          </cell>
          <cell r="N258">
            <v>28</v>
          </cell>
          <cell r="O258">
            <v>29.2</v>
          </cell>
          <cell r="P258">
            <v>30.4</v>
          </cell>
          <cell r="Q258">
            <v>31.599999999999998</v>
          </cell>
          <cell r="R258">
            <v>32.799999999999997</v>
          </cell>
          <cell r="S258">
            <v>34</v>
          </cell>
          <cell r="T258">
            <v>35.4</v>
          </cell>
          <cell r="U258">
            <v>36.799999999999997</v>
          </cell>
          <cell r="V258">
            <v>38.199999999999996</v>
          </cell>
          <cell r="W258">
            <v>39.599999999999994</v>
          </cell>
          <cell r="X258">
            <v>41</v>
          </cell>
          <cell r="Y258">
            <v>42.8</v>
          </cell>
          <cell r="Z258">
            <v>44.599999999999994</v>
          </cell>
          <cell r="AA258">
            <v>46.399999999999991</v>
          </cell>
          <cell r="AB258">
            <v>48.199999999999989</v>
          </cell>
          <cell r="AC258">
            <v>50</v>
          </cell>
          <cell r="AD258">
            <v>52</v>
          </cell>
          <cell r="AE258">
            <v>54</v>
          </cell>
          <cell r="AF258">
            <v>56</v>
          </cell>
          <cell r="AG258">
            <v>58</v>
          </cell>
          <cell r="AH258">
            <v>60</v>
          </cell>
        </row>
        <row r="259">
          <cell r="C259">
            <v>15024</v>
          </cell>
          <cell r="D259">
            <v>20</v>
          </cell>
          <cell r="E259">
            <v>20.8</v>
          </cell>
          <cell r="F259">
            <v>21.6</v>
          </cell>
          <cell r="G259">
            <v>22.400000000000002</v>
          </cell>
          <cell r="H259">
            <v>23.200000000000003</v>
          </cell>
          <cell r="I259">
            <v>24</v>
          </cell>
          <cell r="J259">
            <v>25</v>
          </cell>
          <cell r="K259">
            <v>26</v>
          </cell>
          <cell r="L259">
            <v>27</v>
          </cell>
          <cell r="M259">
            <v>28</v>
          </cell>
          <cell r="N259">
            <v>29</v>
          </cell>
          <cell r="O259">
            <v>30.2</v>
          </cell>
          <cell r="P259">
            <v>31.4</v>
          </cell>
          <cell r="Q259">
            <v>32.6</v>
          </cell>
          <cell r="R259">
            <v>33.800000000000004</v>
          </cell>
          <cell r="S259">
            <v>35</v>
          </cell>
          <cell r="T259">
            <v>36.4</v>
          </cell>
          <cell r="U259">
            <v>37.799999999999997</v>
          </cell>
          <cell r="V259">
            <v>39.199999999999996</v>
          </cell>
          <cell r="W259">
            <v>40.599999999999994</v>
          </cell>
          <cell r="X259">
            <v>42</v>
          </cell>
          <cell r="Y259">
            <v>43.8</v>
          </cell>
          <cell r="Z259">
            <v>45.599999999999994</v>
          </cell>
          <cell r="AA259">
            <v>47.399999999999991</v>
          </cell>
          <cell r="AB259">
            <v>49.199999999999989</v>
          </cell>
          <cell r="AC259">
            <v>51</v>
          </cell>
          <cell r="AD259">
            <v>53</v>
          </cell>
          <cell r="AE259">
            <v>55</v>
          </cell>
          <cell r="AF259">
            <v>57</v>
          </cell>
          <cell r="AG259">
            <v>59</v>
          </cell>
          <cell r="AH259">
            <v>61</v>
          </cell>
        </row>
        <row r="260">
          <cell r="C260">
            <v>15026</v>
          </cell>
          <cell r="D260">
            <v>20</v>
          </cell>
          <cell r="E260">
            <v>20.8</v>
          </cell>
          <cell r="F260">
            <v>21.6</v>
          </cell>
          <cell r="G260">
            <v>22.400000000000002</v>
          </cell>
          <cell r="H260">
            <v>23.200000000000003</v>
          </cell>
          <cell r="I260">
            <v>24</v>
          </cell>
          <cell r="J260">
            <v>25</v>
          </cell>
          <cell r="K260">
            <v>26</v>
          </cell>
          <cell r="L260">
            <v>27</v>
          </cell>
          <cell r="M260">
            <v>28</v>
          </cell>
          <cell r="N260">
            <v>29</v>
          </cell>
          <cell r="O260">
            <v>30.4</v>
          </cell>
          <cell r="P260">
            <v>31.799999999999997</v>
          </cell>
          <cell r="Q260">
            <v>33.199999999999996</v>
          </cell>
          <cell r="R260">
            <v>34.599999999999994</v>
          </cell>
          <cell r="S260">
            <v>36</v>
          </cell>
          <cell r="T260">
            <v>37.4</v>
          </cell>
          <cell r="U260">
            <v>38.799999999999997</v>
          </cell>
          <cell r="V260">
            <v>40.199999999999996</v>
          </cell>
          <cell r="W260">
            <v>41.599999999999994</v>
          </cell>
          <cell r="X260">
            <v>43</v>
          </cell>
          <cell r="Y260">
            <v>44.8</v>
          </cell>
          <cell r="Z260">
            <v>46.599999999999994</v>
          </cell>
          <cell r="AA260">
            <v>48.399999999999991</v>
          </cell>
          <cell r="AB260">
            <v>50.199999999999989</v>
          </cell>
          <cell r="AC260">
            <v>52</v>
          </cell>
          <cell r="AD260">
            <v>54.2</v>
          </cell>
          <cell r="AE260">
            <v>56.400000000000006</v>
          </cell>
          <cell r="AF260">
            <v>58.600000000000009</v>
          </cell>
          <cell r="AG260">
            <v>60.800000000000011</v>
          </cell>
          <cell r="AH260">
            <v>63</v>
          </cell>
        </row>
        <row r="261">
          <cell r="C261">
            <v>15028</v>
          </cell>
          <cell r="D261">
            <v>21</v>
          </cell>
          <cell r="E261">
            <v>21.8</v>
          </cell>
          <cell r="F261">
            <v>22.6</v>
          </cell>
          <cell r="G261">
            <v>23.400000000000002</v>
          </cell>
          <cell r="H261">
            <v>24.200000000000003</v>
          </cell>
          <cell r="I261">
            <v>25</v>
          </cell>
          <cell r="J261">
            <v>26</v>
          </cell>
          <cell r="K261">
            <v>27</v>
          </cell>
          <cell r="L261">
            <v>28</v>
          </cell>
          <cell r="M261">
            <v>29</v>
          </cell>
          <cell r="N261">
            <v>30</v>
          </cell>
          <cell r="O261">
            <v>31.2</v>
          </cell>
          <cell r="P261">
            <v>32.4</v>
          </cell>
          <cell r="Q261">
            <v>33.6</v>
          </cell>
          <cell r="R261">
            <v>34.800000000000004</v>
          </cell>
          <cell r="S261">
            <v>36</v>
          </cell>
          <cell r="T261">
            <v>37.6</v>
          </cell>
          <cell r="U261">
            <v>39.200000000000003</v>
          </cell>
          <cell r="V261">
            <v>40.800000000000004</v>
          </cell>
          <cell r="W261">
            <v>42.400000000000006</v>
          </cell>
          <cell r="X261">
            <v>44</v>
          </cell>
          <cell r="Y261">
            <v>45.8</v>
          </cell>
          <cell r="Z261">
            <v>47.599999999999994</v>
          </cell>
          <cell r="AA261">
            <v>49.399999999999991</v>
          </cell>
          <cell r="AB261">
            <v>51.199999999999989</v>
          </cell>
          <cell r="AC261">
            <v>53</v>
          </cell>
          <cell r="AD261">
            <v>55.2</v>
          </cell>
          <cell r="AE261">
            <v>57.400000000000006</v>
          </cell>
          <cell r="AF261">
            <v>59.600000000000009</v>
          </cell>
          <cell r="AG261">
            <v>61.800000000000011</v>
          </cell>
          <cell r="AH261">
            <v>64</v>
          </cell>
        </row>
        <row r="262">
          <cell r="C262">
            <v>15030</v>
          </cell>
          <cell r="D262">
            <v>21</v>
          </cell>
          <cell r="E262">
            <v>21.8</v>
          </cell>
          <cell r="F262">
            <v>22.6</v>
          </cell>
          <cell r="G262">
            <v>23.400000000000002</v>
          </cell>
          <cell r="H262">
            <v>24.200000000000003</v>
          </cell>
          <cell r="I262">
            <v>25</v>
          </cell>
          <cell r="J262">
            <v>26</v>
          </cell>
          <cell r="K262">
            <v>27</v>
          </cell>
          <cell r="L262">
            <v>28</v>
          </cell>
          <cell r="M262">
            <v>29</v>
          </cell>
          <cell r="N262">
            <v>30</v>
          </cell>
          <cell r="O262">
            <v>31.4</v>
          </cell>
          <cell r="P262">
            <v>32.799999999999997</v>
          </cell>
          <cell r="Q262">
            <v>34.199999999999996</v>
          </cell>
          <cell r="R262">
            <v>35.599999999999994</v>
          </cell>
          <cell r="S262">
            <v>37</v>
          </cell>
          <cell r="T262">
            <v>38.6</v>
          </cell>
          <cell r="U262">
            <v>40.200000000000003</v>
          </cell>
          <cell r="V262">
            <v>41.800000000000004</v>
          </cell>
          <cell r="W262">
            <v>43.400000000000006</v>
          </cell>
          <cell r="X262">
            <v>45</v>
          </cell>
          <cell r="Y262">
            <v>46.8</v>
          </cell>
          <cell r="Z262">
            <v>48.599999999999994</v>
          </cell>
          <cell r="AA262">
            <v>50.399999999999991</v>
          </cell>
          <cell r="AB262">
            <v>52.199999999999989</v>
          </cell>
          <cell r="AC262">
            <v>54</v>
          </cell>
          <cell r="AD262">
            <v>56.2</v>
          </cell>
          <cell r="AE262">
            <v>58.400000000000006</v>
          </cell>
          <cell r="AF262">
            <v>60.600000000000009</v>
          </cell>
          <cell r="AG262">
            <v>62.800000000000011</v>
          </cell>
          <cell r="AH262">
            <v>65</v>
          </cell>
        </row>
        <row r="263">
          <cell r="C263">
            <v>16000</v>
          </cell>
          <cell r="D263">
            <v>15.2</v>
          </cell>
          <cell r="E263">
            <v>15.96</v>
          </cell>
          <cell r="F263">
            <v>16.72</v>
          </cell>
          <cell r="G263">
            <v>17.48</v>
          </cell>
          <cell r="H263">
            <v>18.239999999999998</v>
          </cell>
          <cell r="I263">
            <v>19</v>
          </cell>
          <cell r="J263">
            <v>19.559999999999999</v>
          </cell>
          <cell r="K263">
            <v>20.12</v>
          </cell>
          <cell r="L263">
            <v>20.68</v>
          </cell>
          <cell r="M263">
            <v>21.24</v>
          </cell>
          <cell r="N263">
            <v>21.8</v>
          </cell>
          <cell r="O263">
            <v>22.76</v>
          </cell>
          <cell r="P263">
            <v>23.72</v>
          </cell>
          <cell r="Q263">
            <v>24.68</v>
          </cell>
          <cell r="R263">
            <v>25.64</v>
          </cell>
          <cell r="S263">
            <v>26.6</v>
          </cell>
          <cell r="T263">
            <v>27.56</v>
          </cell>
          <cell r="U263">
            <v>28.52</v>
          </cell>
          <cell r="V263">
            <v>29.48</v>
          </cell>
          <cell r="W263">
            <v>30.44</v>
          </cell>
          <cell r="X263">
            <v>31.4</v>
          </cell>
          <cell r="Y263">
            <v>32.56</v>
          </cell>
          <cell r="Z263">
            <v>33.72</v>
          </cell>
          <cell r="AA263">
            <v>34.880000000000003</v>
          </cell>
          <cell r="AB263">
            <v>36.04</v>
          </cell>
          <cell r="AC263">
            <v>37.200000000000003</v>
          </cell>
          <cell r="AD263">
            <v>38.68</v>
          </cell>
          <cell r="AE263">
            <v>40.159999999999997</v>
          </cell>
          <cell r="AF263">
            <v>41.64</v>
          </cell>
          <cell r="AG263">
            <v>43.12</v>
          </cell>
          <cell r="AH263">
            <v>44.6</v>
          </cell>
        </row>
        <row r="264">
          <cell r="C264">
            <v>16002</v>
          </cell>
          <cell r="D264">
            <v>15.2</v>
          </cell>
          <cell r="E264">
            <v>15.96</v>
          </cell>
          <cell r="F264">
            <v>16.72</v>
          </cell>
          <cell r="G264">
            <v>17.48</v>
          </cell>
          <cell r="H264">
            <v>18.239999999999998</v>
          </cell>
          <cell r="I264">
            <v>19</v>
          </cell>
          <cell r="J264">
            <v>19.559999999999999</v>
          </cell>
          <cell r="K264">
            <v>20.12</v>
          </cell>
          <cell r="L264">
            <v>20.68</v>
          </cell>
          <cell r="M264">
            <v>21.24</v>
          </cell>
          <cell r="N264">
            <v>21.8</v>
          </cell>
          <cell r="O264">
            <v>22.76</v>
          </cell>
          <cell r="P264">
            <v>23.72</v>
          </cell>
          <cell r="Q264">
            <v>24.68</v>
          </cell>
          <cell r="R264">
            <v>25.64</v>
          </cell>
          <cell r="S264">
            <v>26.6</v>
          </cell>
          <cell r="T264">
            <v>27.56</v>
          </cell>
          <cell r="U264">
            <v>28.52</v>
          </cell>
          <cell r="V264">
            <v>29.48</v>
          </cell>
          <cell r="W264">
            <v>30.44</v>
          </cell>
          <cell r="X264">
            <v>31.4</v>
          </cell>
          <cell r="Y264">
            <v>32.56</v>
          </cell>
          <cell r="Z264">
            <v>33.72</v>
          </cell>
          <cell r="AA264">
            <v>34.880000000000003</v>
          </cell>
          <cell r="AB264">
            <v>36.04</v>
          </cell>
          <cell r="AC264">
            <v>37.200000000000003</v>
          </cell>
          <cell r="AD264">
            <v>38.68</v>
          </cell>
          <cell r="AE264">
            <v>40.159999999999997</v>
          </cell>
          <cell r="AF264">
            <v>41.64</v>
          </cell>
          <cell r="AG264">
            <v>43.12</v>
          </cell>
          <cell r="AH264">
            <v>44.6</v>
          </cell>
        </row>
        <row r="265">
          <cell r="C265">
            <v>16004</v>
          </cell>
          <cell r="D265">
            <v>15.2</v>
          </cell>
          <cell r="E265">
            <v>15.96</v>
          </cell>
          <cell r="F265">
            <v>16.720000000000002</v>
          </cell>
          <cell r="G265">
            <v>17.48</v>
          </cell>
          <cell r="H265">
            <v>18.240000000000002</v>
          </cell>
          <cell r="I265">
            <v>19</v>
          </cell>
          <cell r="J265">
            <v>19.560000000000002</v>
          </cell>
          <cell r="K265">
            <v>20.12</v>
          </cell>
          <cell r="L265">
            <v>20.680000000000003</v>
          </cell>
          <cell r="M265">
            <v>21.240000000000006</v>
          </cell>
          <cell r="N265">
            <v>21.8</v>
          </cell>
          <cell r="O265">
            <v>22.76</v>
          </cell>
          <cell r="P265">
            <v>23.72</v>
          </cell>
          <cell r="Q265">
            <v>24.68</v>
          </cell>
          <cell r="R265">
            <v>25.64</v>
          </cell>
          <cell r="S265">
            <v>26.6</v>
          </cell>
          <cell r="T265">
            <v>27.56</v>
          </cell>
          <cell r="U265">
            <v>28.52</v>
          </cell>
          <cell r="V265">
            <v>29.48</v>
          </cell>
          <cell r="W265">
            <v>30.44</v>
          </cell>
          <cell r="X265">
            <v>31.4</v>
          </cell>
          <cell r="Y265">
            <v>32.56</v>
          </cell>
          <cell r="Z265">
            <v>33.720000000000006</v>
          </cell>
          <cell r="AA265">
            <v>34.88000000000001</v>
          </cell>
          <cell r="AB265">
            <v>36.040000000000006</v>
          </cell>
          <cell r="AC265">
            <v>37.200000000000003</v>
          </cell>
          <cell r="AD265">
            <v>38.68</v>
          </cell>
          <cell r="AE265">
            <v>40.160000000000004</v>
          </cell>
          <cell r="AF265">
            <v>41.64</v>
          </cell>
          <cell r="AG265">
            <v>43.120000000000005</v>
          </cell>
          <cell r="AH265">
            <v>44.6</v>
          </cell>
        </row>
        <row r="266">
          <cell r="C266">
            <v>16006</v>
          </cell>
          <cell r="D266">
            <v>16.2</v>
          </cell>
          <cell r="E266">
            <v>16.760000000000002</v>
          </cell>
          <cell r="F266">
            <v>17.320000000000004</v>
          </cell>
          <cell r="G266">
            <v>17.880000000000003</v>
          </cell>
          <cell r="H266">
            <v>18.440000000000005</v>
          </cell>
          <cell r="I266">
            <v>19</v>
          </cell>
          <cell r="J266">
            <v>19.760000000000002</v>
          </cell>
          <cell r="K266">
            <v>20.52</v>
          </cell>
          <cell r="L266">
            <v>21.28</v>
          </cell>
          <cell r="M266">
            <v>22.040000000000003</v>
          </cell>
          <cell r="N266">
            <v>22.8</v>
          </cell>
          <cell r="O266">
            <v>23.72</v>
          </cell>
          <cell r="P266">
            <v>24.64</v>
          </cell>
          <cell r="Q266">
            <v>25.560000000000002</v>
          </cell>
          <cell r="R266">
            <v>26.48</v>
          </cell>
          <cell r="S266">
            <v>27.4</v>
          </cell>
          <cell r="T266">
            <v>28.4</v>
          </cell>
          <cell r="U266">
            <v>29.4</v>
          </cell>
          <cell r="V266">
            <v>30.4</v>
          </cell>
          <cell r="W266">
            <v>31.4</v>
          </cell>
          <cell r="X266">
            <v>32.4</v>
          </cell>
          <cell r="Y266">
            <v>33.72</v>
          </cell>
          <cell r="Z266">
            <v>35.04</v>
          </cell>
          <cell r="AA266">
            <v>36.36</v>
          </cell>
          <cell r="AB266">
            <v>37.679999999999993</v>
          </cell>
          <cell r="AC266">
            <v>39</v>
          </cell>
          <cell r="AD266">
            <v>40.480000000000004</v>
          </cell>
          <cell r="AE266">
            <v>41.96</v>
          </cell>
          <cell r="AF266">
            <v>43.440000000000005</v>
          </cell>
          <cell r="AG266">
            <v>44.92</v>
          </cell>
          <cell r="AH266">
            <v>46.4</v>
          </cell>
        </row>
        <row r="267">
          <cell r="C267">
            <v>16008</v>
          </cell>
          <cell r="D267">
            <v>16.2</v>
          </cell>
          <cell r="E267">
            <v>16.760000000000002</v>
          </cell>
          <cell r="F267">
            <v>17.320000000000004</v>
          </cell>
          <cell r="G267">
            <v>17.880000000000003</v>
          </cell>
          <cell r="H267">
            <v>18.440000000000005</v>
          </cell>
          <cell r="I267">
            <v>19</v>
          </cell>
          <cell r="J267">
            <v>19.760000000000002</v>
          </cell>
          <cell r="K267">
            <v>20.52</v>
          </cell>
          <cell r="L267">
            <v>21.28</v>
          </cell>
          <cell r="M267">
            <v>22.040000000000003</v>
          </cell>
          <cell r="N267">
            <v>22.8</v>
          </cell>
          <cell r="O267">
            <v>23.76</v>
          </cell>
          <cell r="P267">
            <v>24.72</v>
          </cell>
          <cell r="Q267">
            <v>25.68</v>
          </cell>
          <cell r="R267">
            <v>26.64</v>
          </cell>
          <cell r="S267">
            <v>27.6</v>
          </cell>
          <cell r="T267">
            <v>28.72</v>
          </cell>
          <cell r="U267">
            <v>29.84</v>
          </cell>
          <cell r="V267">
            <v>30.96</v>
          </cell>
          <cell r="W267">
            <v>32.080000000000005</v>
          </cell>
          <cell r="X267">
            <v>33.200000000000003</v>
          </cell>
          <cell r="Y267">
            <v>34.56</v>
          </cell>
          <cell r="Z267">
            <v>35.919999999999995</v>
          </cell>
          <cell r="AA267">
            <v>37.279999999999994</v>
          </cell>
          <cell r="AB267">
            <v>38.639999999999993</v>
          </cell>
          <cell r="AC267">
            <v>40</v>
          </cell>
          <cell r="AD267">
            <v>41.52</v>
          </cell>
          <cell r="AE267">
            <v>43.040000000000006</v>
          </cell>
          <cell r="AF267">
            <v>44.56</v>
          </cell>
          <cell r="AG267">
            <v>46.080000000000005</v>
          </cell>
          <cell r="AH267">
            <v>47.6</v>
          </cell>
        </row>
        <row r="268">
          <cell r="C268">
            <v>16010</v>
          </cell>
          <cell r="D268">
            <v>17</v>
          </cell>
          <cell r="E268">
            <v>17.600000000000001</v>
          </cell>
          <cell r="F268">
            <v>18.200000000000003</v>
          </cell>
          <cell r="G268">
            <v>18.800000000000004</v>
          </cell>
          <cell r="H268">
            <v>19.400000000000006</v>
          </cell>
          <cell r="I268">
            <v>20</v>
          </cell>
          <cell r="J268">
            <v>20.76</v>
          </cell>
          <cell r="K268">
            <v>21.520000000000003</v>
          </cell>
          <cell r="L268">
            <v>22.28</v>
          </cell>
          <cell r="M268">
            <v>23.040000000000003</v>
          </cell>
          <cell r="N268">
            <v>23.8</v>
          </cell>
          <cell r="O268">
            <v>24.72</v>
          </cell>
          <cell r="P268">
            <v>25.64</v>
          </cell>
          <cell r="Q268">
            <v>26.560000000000002</v>
          </cell>
          <cell r="R268">
            <v>27.48</v>
          </cell>
          <cell r="S268">
            <v>28.4</v>
          </cell>
          <cell r="T268">
            <v>29.56</v>
          </cell>
          <cell r="U268">
            <v>30.72</v>
          </cell>
          <cell r="V268">
            <v>31.880000000000003</v>
          </cell>
          <cell r="W268">
            <v>33.040000000000006</v>
          </cell>
          <cell r="X268">
            <v>34.200000000000003</v>
          </cell>
          <cell r="Y268">
            <v>35.56</v>
          </cell>
          <cell r="Z268">
            <v>36.919999999999995</v>
          </cell>
          <cell r="AA268">
            <v>38.279999999999994</v>
          </cell>
          <cell r="AB268">
            <v>39.639999999999993</v>
          </cell>
          <cell r="AC268">
            <v>41</v>
          </cell>
          <cell r="AD268">
            <v>42.68</v>
          </cell>
          <cell r="AE268">
            <v>44.36</v>
          </cell>
          <cell r="AF268">
            <v>46.039999999999992</v>
          </cell>
          <cell r="AG268">
            <v>47.719999999999992</v>
          </cell>
          <cell r="AH268">
            <v>49.4</v>
          </cell>
        </row>
        <row r="269">
          <cell r="C269">
            <v>16012</v>
          </cell>
          <cell r="D269">
            <v>17</v>
          </cell>
          <cell r="E269">
            <v>17.600000000000001</v>
          </cell>
          <cell r="F269">
            <v>18.200000000000003</v>
          </cell>
          <cell r="G269">
            <v>18.800000000000004</v>
          </cell>
          <cell r="H269">
            <v>19.400000000000006</v>
          </cell>
          <cell r="I269">
            <v>20</v>
          </cell>
          <cell r="J269">
            <v>20.76</v>
          </cell>
          <cell r="K269">
            <v>21.520000000000003</v>
          </cell>
          <cell r="L269">
            <v>22.28</v>
          </cell>
          <cell r="M269">
            <v>23.040000000000003</v>
          </cell>
          <cell r="N269">
            <v>23.8</v>
          </cell>
          <cell r="O269">
            <v>24.919999999999998</v>
          </cell>
          <cell r="P269">
            <v>26.04</v>
          </cell>
          <cell r="Q269">
            <v>27.16</v>
          </cell>
          <cell r="R269">
            <v>28.279999999999998</v>
          </cell>
          <cell r="S269">
            <v>29.4</v>
          </cell>
          <cell r="T269">
            <v>30.560000000000002</v>
          </cell>
          <cell r="U269">
            <v>31.720000000000006</v>
          </cell>
          <cell r="V269">
            <v>32.88000000000001</v>
          </cell>
          <cell r="W269">
            <v>34.040000000000006</v>
          </cell>
          <cell r="X269">
            <v>35.200000000000003</v>
          </cell>
          <cell r="Y269">
            <v>36.68</v>
          </cell>
          <cell r="Z269">
            <v>38.160000000000004</v>
          </cell>
          <cell r="AA269">
            <v>39.64</v>
          </cell>
          <cell r="AB269">
            <v>41.120000000000005</v>
          </cell>
          <cell r="AC269">
            <v>42.6</v>
          </cell>
          <cell r="AD269">
            <v>44.160000000000004</v>
          </cell>
          <cell r="AE269">
            <v>45.72</v>
          </cell>
          <cell r="AF269">
            <v>47.28</v>
          </cell>
          <cell r="AG269">
            <v>48.84</v>
          </cell>
          <cell r="AH269">
            <v>50.4</v>
          </cell>
        </row>
        <row r="270">
          <cell r="C270">
            <v>16014</v>
          </cell>
          <cell r="D270">
            <v>17.2</v>
          </cell>
          <cell r="E270">
            <v>17.920000000000002</v>
          </cell>
          <cell r="F270">
            <v>18.64</v>
          </cell>
          <cell r="G270">
            <v>19.360000000000003</v>
          </cell>
          <cell r="H270">
            <v>20.080000000000002</v>
          </cell>
          <cell r="I270">
            <v>20.8</v>
          </cell>
          <cell r="J270">
            <v>21.560000000000002</v>
          </cell>
          <cell r="K270">
            <v>22.32</v>
          </cell>
          <cell r="L270">
            <v>23.080000000000002</v>
          </cell>
          <cell r="M270">
            <v>23.840000000000003</v>
          </cell>
          <cell r="N270">
            <v>24.6</v>
          </cell>
          <cell r="O270">
            <v>25.56</v>
          </cell>
          <cell r="P270">
            <v>26.52</v>
          </cell>
          <cell r="Q270">
            <v>27.48</v>
          </cell>
          <cell r="R270">
            <v>28.44</v>
          </cell>
          <cell r="S270">
            <v>29.4</v>
          </cell>
          <cell r="T270">
            <v>30.72</v>
          </cell>
          <cell r="U270">
            <v>32.04</v>
          </cell>
          <cell r="V270">
            <v>33.36</v>
          </cell>
          <cell r="W270">
            <v>34.679999999999993</v>
          </cell>
          <cell r="X270">
            <v>36</v>
          </cell>
          <cell r="Y270">
            <v>37.520000000000003</v>
          </cell>
          <cell r="Z270">
            <v>39.04</v>
          </cell>
          <cell r="AA270">
            <v>40.56</v>
          </cell>
          <cell r="AB270">
            <v>42.080000000000005</v>
          </cell>
          <cell r="AC270">
            <v>43.6</v>
          </cell>
          <cell r="AD270">
            <v>45.32</v>
          </cell>
          <cell r="AE270">
            <v>47.039999999999992</v>
          </cell>
          <cell r="AF270">
            <v>48.759999999999991</v>
          </cell>
          <cell r="AG270">
            <v>50.47999999999999</v>
          </cell>
          <cell r="AH270">
            <v>52.2</v>
          </cell>
        </row>
        <row r="271">
          <cell r="C271">
            <v>16016</v>
          </cell>
          <cell r="D271">
            <v>18</v>
          </cell>
          <cell r="E271">
            <v>18.600000000000001</v>
          </cell>
          <cell r="F271">
            <v>19.200000000000003</v>
          </cell>
          <cell r="G271">
            <v>19.800000000000004</v>
          </cell>
          <cell r="H271">
            <v>20.400000000000006</v>
          </cell>
          <cell r="I271">
            <v>21</v>
          </cell>
          <cell r="J271">
            <v>21.76</v>
          </cell>
          <cell r="K271">
            <v>22.520000000000003</v>
          </cell>
          <cell r="L271">
            <v>23.28</v>
          </cell>
          <cell r="M271">
            <v>24.040000000000003</v>
          </cell>
          <cell r="N271">
            <v>24.8</v>
          </cell>
          <cell r="O271">
            <v>25.919999999999998</v>
          </cell>
          <cell r="P271">
            <v>27.04</v>
          </cell>
          <cell r="Q271">
            <v>28.16</v>
          </cell>
          <cell r="R271">
            <v>29.279999999999998</v>
          </cell>
          <cell r="S271">
            <v>30.4</v>
          </cell>
          <cell r="T271">
            <v>31.72</v>
          </cell>
          <cell r="U271">
            <v>33.04</v>
          </cell>
          <cell r="V271">
            <v>34.36</v>
          </cell>
          <cell r="W271">
            <v>35.679999999999993</v>
          </cell>
          <cell r="X271">
            <v>37</v>
          </cell>
          <cell r="Y271">
            <v>38.520000000000003</v>
          </cell>
          <cell r="Z271">
            <v>40.04</v>
          </cell>
          <cell r="AA271">
            <v>41.56</v>
          </cell>
          <cell r="AB271">
            <v>43.080000000000005</v>
          </cell>
          <cell r="AC271">
            <v>44.6</v>
          </cell>
          <cell r="AD271">
            <v>46.32</v>
          </cell>
          <cell r="AE271">
            <v>48.039999999999992</v>
          </cell>
          <cell r="AF271">
            <v>49.759999999999991</v>
          </cell>
          <cell r="AG271">
            <v>51.47999999999999</v>
          </cell>
          <cell r="AH271">
            <v>53.2</v>
          </cell>
        </row>
        <row r="272">
          <cell r="C272">
            <v>16018</v>
          </cell>
          <cell r="D272">
            <v>18</v>
          </cell>
          <cell r="E272">
            <v>18.760000000000002</v>
          </cell>
          <cell r="F272">
            <v>19.52</v>
          </cell>
          <cell r="G272">
            <v>20.28</v>
          </cell>
          <cell r="H272">
            <v>21.040000000000003</v>
          </cell>
          <cell r="I272">
            <v>21.8</v>
          </cell>
          <cell r="J272">
            <v>22.560000000000002</v>
          </cell>
          <cell r="K272">
            <v>23.32</v>
          </cell>
          <cell r="L272">
            <v>24.080000000000002</v>
          </cell>
          <cell r="M272">
            <v>24.840000000000003</v>
          </cell>
          <cell r="N272">
            <v>25.6</v>
          </cell>
          <cell r="O272">
            <v>26.759999999999998</v>
          </cell>
          <cell r="P272">
            <v>27.919999999999998</v>
          </cell>
          <cell r="Q272">
            <v>29.08</v>
          </cell>
          <cell r="R272">
            <v>30.24</v>
          </cell>
          <cell r="S272">
            <v>31.4</v>
          </cell>
          <cell r="T272">
            <v>32.72</v>
          </cell>
          <cell r="U272">
            <v>34.04</v>
          </cell>
          <cell r="V272">
            <v>35.36</v>
          </cell>
          <cell r="W272">
            <v>36.679999999999993</v>
          </cell>
          <cell r="X272">
            <v>38</v>
          </cell>
          <cell r="Y272">
            <v>39.520000000000003</v>
          </cell>
          <cell r="Z272">
            <v>41.04</v>
          </cell>
          <cell r="AA272">
            <v>42.56</v>
          </cell>
          <cell r="AB272">
            <v>44.080000000000005</v>
          </cell>
          <cell r="AC272">
            <v>45.6</v>
          </cell>
          <cell r="AD272">
            <v>47.48</v>
          </cell>
          <cell r="AE272">
            <v>49.36</v>
          </cell>
          <cell r="AF272">
            <v>51.24</v>
          </cell>
          <cell r="AG272">
            <v>53.12</v>
          </cell>
          <cell r="AH272">
            <v>55</v>
          </cell>
        </row>
        <row r="273">
          <cell r="C273">
            <v>16020</v>
          </cell>
          <cell r="D273">
            <v>18.2</v>
          </cell>
          <cell r="E273">
            <v>18.920000000000002</v>
          </cell>
          <cell r="F273">
            <v>19.64</v>
          </cell>
          <cell r="G273">
            <v>20.360000000000003</v>
          </cell>
          <cell r="H273">
            <v>21.080000000000002</v>
          </cell>
          <cell r="I273">
            <v>21.8</v>
          </cell>
          <cell r="J273">
            <v>22.76</v>
          </cell>
          <cell r="K273">
            <v>23.72</v>
          </cell>
          <cell r="L273">
            <v>24.68</v>
          </cell>
          <cell r="M273">
            <v>25.64</v>
          </cell>
          <cell r="N273">
            <v>26.6</v>
          </cell>
          <cell r="O273">
            <v>27.56</v>
          </cell>
          <cell r="P273">
            <v>28.52</v>
          </cell>
          <cell r="Q273">
            <v>29.48</v>
          </cell>
          <cell r="R273">
            <v>30.44</v>
          </cell>
          <cell r="S273">
            <v>31.4</v>
          </cell>
          <cell r="T273">
            <v>32.880000000000003</v>
          </cell>
          <cell r="U273">
            <v>34.36</v>
          </cell>
          <cell r="V273">
            <v>35.840000000000003</v>
          </cell>
          <cell r="W273">
            <v>37.320000000000007</v>
          </cell>
          <cell r="X273">
            <v>38.799999999999997</v>
          </cell>
          <cell r="Y273">
            <v>40.36</v>
          </cell>
          <cell r="Z273">
            <v>41.92</v>
          </cell>
          <cell r="AA273">
            <v>43.480000000000004</v>
          </cell>
          <cell r="AB273">
            <v>45.040000000000006</v>
          </cell>
          <cell r="AC273">
            <v>46.6</v>
          </cell>
          <cell r="AD273">
            <v>48.48</v>
          </cell>
          <cell r="AE273">
            <v>50.36</v>
          </cell>
          <cell r="AF273">
            <v>52.24</v>
          </cell>
          <cell r="AG273">
            <v>54.12</v>
          </cell>
          <cell r="AH273">
            <v>56</v>
          </cell>
        </row>
        <row r="274">
          <cell r="C274">
            <v>16022</v>
          </cell>
          <cell r="D274">
            <v>19</v>
          </cell>
          <cell r="E274">
            <v>19.600000000000001</v>
          </cell>
          <cell r="F274">
            <v>20.200000000000003</v>
          </cell>
          <cell r="G274">
            <v>20.800000000000004</v>
          </cell>
          <cell r="H274">
            <v>21.400000000000006</v>
          </cell>
          <cell r="I274">
            <v>22</v>
          </cell>
          <cell r="J274">
            <v>22.92</v>
          </cell>
          <cell r="K274">
            <v>23.84</v>
          </cell>
          <cell r="L274">
            <v>24.76</v>
          </cell>
          <cell r="M274">
            <v>25.68</v>
          </cell>
          <cell r="N274">
            <v>26.6</v>
          </cell>
          <cell r="O274">
            <v>27.759999999999998</v>
          </cell>
          <cell r="P274">
            <v>28.919999999999998</v>
          </cell>
          <cell r="Q274">
            <v>30.08</v>
          </cell>
          <cell r="R274">
            <v>31.24</v>
          </cell>
          <cell r="S274">
            <v>32.4</v>
          </cell>
          <cell r="T274">
            <v>33.72</v>
          </cell>
          <cell r="U274">
            <v>35.04</v>
          </cell>
          <cell r="V274">
            <v>36.36</v>
          </cell>
          <cell r="W274">
            <v>37.679999999999993</v>
          </cell>
          <cell r="X274">
            <v>39</v>
          </cell>
          <cell r="Y274">
            <v>40.72</v>
          </cell>
          <cell r="Z274">
            <v>42.44</v>
          </cell>
          <cell r="AA274">
            <v>44.159999999999989</v>
          </cell>
          <cell r="AB274">
            <v>45.879999999999988</v>
          </cell>
          <cell r="AC274">
            <v>47.6</v>
          </cell>
          <cell r="AD274">
            <v>49.48</v>
          </cell>
          <cell r="AE274">
            <v>51.36</v>
          </cell>
          <cell r="AF274">
            <v>53.24</v>
          </cell>
          <cell r="AG274">
            <v>55.12</v>
          </cell>
          <cell r="AH274">
            <v>57</v>
          </cell>
        </row>
        <row r="275">
          <cell r="C275">
            <v>16024</v>
          </cell>
          <cell r="D275">
            <v>19</v>
          </cell>
          <cell r="E275">
            <v>19.760000000000002</v>
          </cell>
          <cell r="F275">
            <v>20.52</v>
          </cell>
          <cell r="G275">
            <v>21.28</v>
          </cell>
          <cell r="H275">
            <v>22.040000000000003</v>
          </cell>
          <cell r="I275">
            <v>22.8</v>
          </cell>
          <cell r="J275">
            <v>23.76</v>
          </cell>
          <cell r="K275">
            <v>24.72</v>
          </cell>
          <cell r="L275">
            <v>25.68</v>
          </cell>
          <cell r="M275">
            <v>26.64</v>
          </cell>
          <cell r="N275">
            <v>27.6</v>
          </cell>
          <cell r="O275">
            <v>28.72</v>
          </cell>
          <cell r="P275">
            <v>29.84</v>
          </cell>
          <cell r="Q275">
            <v>30.96</v>
          </cell>
          <cell r="R275">
            <v>32.080000000000005</v>
          </cell>
          <cell r="S275">
            <v>33.200000000000003</v>
          </cell>
          <cell r="T275">
            <v>34.56</v>
          </cell>
          <cell r="U275">
            <v>35.919999999999995</v>
          </cell>
          <cell r="V275">
            <v>37.279999999999994</v>
          </cell>
          <cell r="W275">
            <v>38.639999999999993</v>
          </cell>
          <cell r="X275">
            <v>40</v>
          </cell>
          <cell r="Y275">
            <v>41.68</v>
          </cell>
          <cell r="Z275">
            <v>43.36</v>
          </cell>
          <cell r="AA275">
            <v>45.039999999999992</v>
          </cell>
          <cell r="AB275">
            <v>46.719999999999992</v>
          </cell>
          <cell r="AC275">
            <v>48.4</v>
          </cell>
          <cell r="AD275">
            <v>50.32</v>
          </cell>
          <cell r="AE275">
            <v>52.24</v>
          </cell>
          <cell r="AF275">
            <v>54.160000000000004</v>
          </cell>
          <cell r="AG275">
            <v>56.08</v>
          </cell>
          <cell r="AH275">
            <v>58</v>
          </cell>
        </row>
        <row r="276">
          <cell r="C276">
            <v>16026</v>
          </cell>
          <cell r="D276">
            <v>19</v>
          </cell>
          <cell r="E276">
            <v>19.760000000000002</v>
          </cell>
          <cell r="F276">
            <v>20.52</v>
          </cell>
          <cell r="G276">
            <v>21.28</v>
          </cell>
          <cell r="H276">
            <v>22.040000000000003</v>
          </cell>
          <cell r="I276">
            <v>22.8</v>
          </cell>
          <cell r="J276">
            <v>23.76</v>
          </cell>
          <cell r="K276">
            <v>24.72</v>
          </cell>
          <cell r="L276">
            <v>25.68</v>
          </cell>
          <cell r="M276">
            <v>26.64</v>
          </cell>
          <cell r="N276">
            <v>27.6</v>
          </cell>
          <cell r="O276">
            <v>28.919999999999998</v>
          </cell>
          <cell r="P276">
            <v>30.24</v>
          </cell>
          <cell r="Q276">
            <v>31.559999999999995</v>
          </cell>
          <cell r="R276">
            <v>32.879999999999995</v>
          </cell>
          <cell r="S276">
            <v>34.200000000000003</v>
          </cell>
          <cell r="T276">
            <v>35.519999999999996</v>
          </cell>
          <cell r="U276">
            <v>36.839999999999996</v>
          </cell>
          <cell r="V276">
            <v>38.159999999999997</v>
          </cell>
          <cell r="W276">
            <v>39.479999999999997</v>
          </cell>
          <cell r="X276">
            <v>40.799999999999997</v>
          </cell>
          <cell r="Y276">
            <v>42.519999999999996</v>
          </cell>
          <cell r="Z276">
            <v>44.239999999999995</v>
          </cell>
          <cell r="AA276">
            <v>45.959999999999994</v>
          </cell>
          <cell r="AB276">
            <v>47.679999999999993</v>
          </cell>
          <cell r="AC276">
            <v>49.4</v>
          </cell>
          <cell r="AD276">
            <v>51.480000000000004</v>
          </cell>
          <cell r="AE276">
            <v>53.56</v>
          </cell>
          <cell r="AF276">
            <v>55.640000000000008</v>
          </cell>
          <cell r="AG276">
            <v>57.720000000000013</v>
          </cell>
          <cell r="AH276">
            <v>59.8</v>
          </cell>
        </row>
        <row r="277">
          <cell r="C277">
            <v>16028</v>
          </cell>
          <cell r="D277">
            <v>20</v>
          </cell>
          <cell r="E277">
            <v>20.76</v>
          </cell>
          <cell r="F277">
            <v>21.520000000000003</v>
          </cell>
          <cell r="G277">
            <v>22.28</v>
          </cell>
          <cell r="H277">
            <v>23.040000000000003</v>
          </cell>
          <cell r="I277">
            <v>23.8</v>
          </cell>
          <cell r="J277">
            <v>24.72</v>
          </cell>
          <cell r="K277">
            <v>25.64</v>
          </cell>
          <cell r="L277">
            <v>26.560000000000002</v>
          </cell>
          <cell r="M277">
            <v>27.48</v>
          </cell>
          <cell r="N277">
            <v>28.4</v>
          </cell>
          <cell r="O277">
            <v>29.56</v>
          </cell>
          <cell r="P277">
            <v>30.72</v>
          </cell>
          <cell r="Q277">
            <v>31.880000000000003</v>
          </cell>
          <cell r="R277">
            <v>33.040000000000006</v>
          </cell>
          <cell r="S277">
            <v>34.200000000000003</v>
          </cell>
          <cell r="T277">
            <v>35.72</v>
          </cell>
          <cell r="U277">
            <v>37.24</v>
          </cell>
          <cell r="V277">
            <v>38.760000000000005</v>
          </cell>
          <cell r="W277">
            <v>40.28</v>
          </cell>
          <cell r="X277">
            <v>41.8</v>
          </cell>
          <cell r="Y277">
            <v>43.519999999999996</v>
          </cell>
          <cell r="Z277">
            <v>45.239999999999995</v>
          </cell>
          <cell r="AA277">
            <v>46.959999999999994</v>
          </cell>
          <cell r="AB277">
            <v>48.679999999999993</v>
          </cell>
          <cell r="AC277">
            <v>50.4</v>
          </cell>
          <cell r="AD277">
            <v>52.480000000000004</v>
          </cell>
          <cell r="AE277">
            <v>54.56</v>
          </cell>
          <cell r="AF277">
            <v>56.640000000000008</v>
          </cell>
          <cell r="AG277">
            <v>58.720000000000013</v>
          </cell>
          <cell r="AH277">
            <v>60.8</v>
          </cell>
        </row>
        <row r="278">
          <cell r="C278">
            <v>16030</v>
          </cell>
          <cell r="D278">
            <v>20</v>
          </cell>
          <cell r="E278">
            <v>20.76</v>
          </cell>
          <cell r="F278">
            <v>21.520000000000003</v>
          </cell>
          <cell r="G278">
            <v>22.28</v>
          </cell>
          <cell r="H278">
            <v>23.040000000000003</v>
          </cell>
          <cell r="I278">
            <v>23.8</v>
          </cell>
          <cell r="J278">
            <v>24.76</v>
          </cell>
          <cell r="K278">
            <v>25.72</v>
          </cell>
          <cell r="L278">
            <v>26.68</v>
          </cell>
          <cell r="M278">
            <v>27.64</v>
          </cell>
          <cell r="N278">
            <v>28.6</v>
          </cell>
          <cell r="O278">
            <v>29.919999999999998</v>
          </cell>
          <cell r="P278">
            <v>31.24</v>
          </cell>
          <cell r="Q278">
            <v>32.559999999999995</v>
          </cell>
          <cell r="R278">
            <v>33.879999999999995</v>
          </cell>
          <cell r="S278">
            <v>35.200000000000003</v>
          </cell>
          <cell r="T278">
            <v>36.72</v>
          </cell>
          <cell r="U278">
            <v>38.24</v>
          </cell>
          <cell r="V278">
            <v>39.760000000000005</v>
          </cell>
          <cell r="W278">
            <v>41.28</v>
          </cell>
          <cell r="X278">
            <v>42.8</v>
          </cell>
          <cell r="Y278">
            <v>44.519999999999996</v>
          </cell>
          <cell r="Z278">
            <v>46.239999999999995</v>
          </cell>
          <cell r="AA278">
            <v>47.959999999999994</v>
          </cell>
          <cell r="AB278">
            <v>49.679999999999993</v>
          </cell>
          <cell r="AC278">
            <v>51.4</v>
          </cell>
          <cell r="AD278">
            <v>53.480000000000004</v>
          </cell>
          <cell r="AE278">
            <v>55.56</v>
          </cell>
          <cell r="AF278">
            <v>57.640000000000008</v>
          </cell>
          <cell r="AG278">
            <v>59.720000000000013</v>
          </cell>
          <cell r="AH278">
            <v>61.8</v>
          </cell>
        </row>
        <row r="279">
          <cell r="C279">
            <v>17000</v>
          </cell>
          <cell r="D279">
            <v>14.4</v>
          </cell>
          <cell r="E279">
            <v>15.12</v>
          </cell>
          <cell r="F279">
            <v>15.84</v>
          </cell>
          <cell r="G279">
            <v>16.559999999999999</v>
          </cell>
          <cell r="H279">
            <v>17.28</v>
          </cell>
          <cell r="I279">
            <v>18</v>
          </cell>
          <cell r="J279">
            <v>18.52</v>
          </cell>
          <cell r="K279">
            <v>19.04</v>
          </cell>
          <cell r="L279">
            <v>19.559999999999999</v>
          </cell>
          <cell r="M279">
            <v>20.079999999999998</v>
          </cell>
          <cell r="N279">
            <v>20.6</v>
          </cell>
          <cell r="O279">
            <v>21.52</v>
          </cell>
          <cell r="P279">
            <v>22.44</v>
          </cell>
          <cell r="Q279">
            <v>23.36</v>
          </cell>
          <cell r="R279">
            <v>24.28</v>
          </cell>
          <cell r="S279">
            <v>25.2</v>
          </cell>
          <cell r="T279">
            <v>26.12</v>
          </cell>
          <cell r="U279">
            <v>27.04</v>
          </cell>
          <cell r="V279">
            <v>27.96</v>
          </cell>
          <cell r="W279">
            <v>28.88</v>
          </cell>
          <cell r="X279">
            <v>29.8</v>
          </cell>
          <cell r="Y279">
            <v>30.92</v>
          </cell>
          <cell r="Z279">
            <v>32.04</v>
          </cell>
          <cell r="AA279">
            <v>33.159999999999997</v>
          </cell>
          <cell r="AB279">
            <v>34.28</v>
          </cell>
          <cell r="AC279">
            <v>35.4</v>
          </cell>
          <cell r="AD279">
            <v>36.76</v>
          </cell>
          <cell r="AE279">
            <v>38.119999999999997</v>
          </cell>
          <cell r="AF279">
            <v>39.479999999999997</v>
          </cell>
          <cell r="AG279">
            <v>40.840000000000003</v>
          </cell>
          <cell r="AH279">
            <v>42.2</v>
          </cell>
        </row>
        <row r="280">
          <cell r="C280">
            <v>17002</v>
          </cell>
          <cell r="D280">
            <v>14.4</v>
          </cell>
          <cell r="E280">
            <v>15.12</v>
          </cell>
          <cell r="F280">
            <v>15.84</v>
          </cell>
          <cell r="G280">
            <v>16.559999999999999</v>
          </cell>
          <cell r="H280">
            <v>17.28</v>
          </cell>
          <cell r="I280">
            <v>18</v>
          </cell>
          <cell r="J280">
            <v>18.52</v>
          </cell>
          <cell r="K280">
            <v>19.04</v>
          </cell>
          <cell r="L280">
            <v>19.559999999999999</v>
          </cell>
          <cell r="M280">
            <v>20.079999999999998</v>
          </cell>
          <cell r="N280">
            <v>20.6</v>
          </cell>
          <cell r="O280">
            <v>21.52</v>
          </cell>
          <cell r="P280">
            <v>22.44</v>
          </cell>
          <cell r="Q280">
            <v>23.36</v>
          </cell>
          <cell r="R280">
            <v>24.28</v>
          </cell>
          <cell r="S280">
            <v>25.2</v>
          </cell>
          <cell r="T280">
            <v>26.12</v>
          </cell>
          <cell r="U280">
            <v>27.04</v>
          </cell>
          <cell r="V280">
            <v>27.96</v>
          </cell>
          <cell r="W280">
            <v>28.88</v>
          </cell>
          <cell r="X280">
            <v>29.8</v>
          </cell>
          <cell r="Y280">
            <v>30.92</v>
          </cell>
          <cell r="Z280">
            <v>32.04</v>
          </cell>
          <cell r="AA280">
            <v>33.159999999999997</v>
          </cell>
          <cell r="AB280">
            <v>34.28</v>
          </cell>
          <cell r="AC280">
            <v>35.4</v>
          </cell>
          <cell r="AD280">
            <v>36.76</v>
          </cell>
          <cell r="AE280">
            <v>38.119999999999997</v>
          </cell>
          <cell r="AF280">
            <v>39.479999999999997</v>
          </cell>
          <cell r="AG280">
            <v>40.840000000000003</v>
          </cell>
          <cell r="AH280">
            <v>42.2</v>
          </cell>
        </row>
        <row r="281">
          <cell r="C281">
            <v>17004</v>
          </cell>
          <cell r="D281">
            <v>14.399999999999999</v>
          </cell>
          <cell r="E281">
            <v>15.120000000000001</v>
          </cell>
          <cell r="F281">
            <v>15.840000000000002</v>
          </cell>
          <cell r="G281">
            <v>16.559999999999999</v>
          </cell>
          <cell r="H281">
            <v>17.28</v>
          </cell>
          <cell r="I281">
            <v>18</v>
          </cell>
          <cell r="J281">
            <v>18.520000000000003</v>
          </cell>
          <cell r="K281">
            <v>19.04</v>
          </cell>
          <cell r="L281">
            <v>19.560000000000002</v>
          </cell>
          <cell r="M281">
            <v>20.080000000000005</v>
          </cell>
          <cell r="N281">
            <v>20.6</v>
          </cell>
          <cell r="O281">
            <v>21.520000000000003</v>
          </cell>
          <cell r="P281">
            <v>22.439999999999998</v>
          </cell>
          <cell r="Q281">
            <v>23.36</v>
          </cell>
          <cell r="R281">
            <v>24.28</v>
          </cell>
          <cell r="S281">
            <v>25.200000000000003</v>
          </cell>
          <cell r="T281">
            <v>26.119999999999997</v>
          </cell>
          <cell r="U281">
            <v>27.04</v>
          </cell>
          <cell r="V281">
            <v>27.96</v>
          </cell>
          <cell r="W281">
            <v>28.880000000000003</v>
          </cell>
          <cell r="X281">
            <v>29.799999999999997</v>
          </cell>
          <cell r="Y281">
            <v>30.92</v>
          </cell>
          <cell r="Z281">
            <v>32.040000000000006</v>
          </cell>
          <cell r="AA281">
            <v>33.160000000000011</v>
          </cell>
          <cell r="AB281">
            <v>34.28</v>
          </cell>
          <cell r="AC281">
            <v>35.400000000000006</v>
          </cell>
          <cell r="AD281">
            <v>36.76</v>
          </cell>
          <cell r="AE281">
            <v>38.120000000000005</v>
          </cell>
          <cell r="AF281">
            <v>39.479999999999997</v>
          </cell>
          <cell r="AG281">
            <v>40.840000000000003</v>
          </cell>
          <cell r="AH281">
            <v>42.2</v>
          </cell>
        </row>
        <row r="282">
          <cell r="C282">
            <v>17006</v>
          </cell>
          <cell r="D282">
            <v>15.399999999999999</v>
          </cell>
          <cell r="E282">
            <v>15.920000000000002</v>
          </cell>
          <cell r="F282">
            <v>16.440000000000005</v>
          </cell>
          <cell r="G282">
            <v>16.96</v>
          </cell>
          <cell r="H282">
            <v>17.480000000000004</v>
          </cell>
          <cell r="I282">
            <v>18</v>
          </cell>
          <cell r="J282">
            <v>18.720000000000002</v>
          </cell>
          <cell r="K282">
            <v>19.439999999999998</v>
          </cell>
          <cell r="L282">
            <v>20.16</v>
          </cell>
          <cell r="M282">
            <v>20.880000000000003</v>
          </cell>
          <cell r="N282">
            <v>21.6</v>
          </cell>
          <cell r="O282">
            <v>22.439999999999998</v>
          </cell>
          <cell r="P282">
            <v>23.28</v>
          </cell>
          <cell r="Q282">
            <v>24.120000000000005</v>
          </cell>
          <cell r="R282">
            <v>24.96</v>
          </cell>
          <cell r="S282">
            <v>25.799999999999997</v>
          </cell>
          <cell r="T282">
            <v>26.799999999999997</v>
          </cell>
          <cell r="U282">
            <v>27.799999999999997</v>
          </cell>
          <cell r="V282">
            <v>28.799999999999997</v>
          </cell>
          <cell r="W282">
            <v>29.799999999999997</v>
          </cell>
          <cell r="X282">
            <v>30.799999999999997</v>
          </cell>
          <cell r="Y282">
            <v>32.04</v>
          </cell>
          <cell r="Z282">
            <v>33.28</v>
          </cell>
          <cell r="AA282">
            <v>34.520000000000003</v>
          </cell>
          <cell r="AB282">
            <v>35.759999999999991</v>
          </cell>
          <cell r="AC282">
            <v>37</v>
          </cell>
          <cell r="AD282">
            <v>38.360000000000007</v>
          </cell>
          <cell r="AE282">
            <v>39.72</v>
          </cell>
          <cell r="AF282">
            <v>41.080000000000005</v>
          </cell>
          <cell r="AG282">
            <v>42.44</v>
          </cell>
          <cell r="AH282">
            <v>43.8</v>
          </cell>
        </row>
        <row r="283">
          <cell r="C283">
            <v>17008</v>
          </cell>
          <cell r="D283">
            <v>15.399999999999999</v>
          </cell>
          <cell r="E283">
            <v>15.920000000000002</v>
          </cell>
          <cell r="F283">
            <v>16.440000000000005</v>
          </cell>
          <cell r="G283">
            <v>16.96</v>
          </cell>
          <cell r="H283">
            <v>17.480000000000004</v>
          </cell>
          <cell r="I283">
            <v>18</v>
          </cell>
          <cell r="J283">
            <v>18.720000000000002</v>
          </cell>
          <cell r="K283">
            <v>19.439999999999998</v>
          </cell>
          <cell r="L283">
            <v>20.16</v>
          </cell>
          <cell r="M283">
            <v>20.880000000000003</v>
          </cell>
          <cell r="N283">
            <v>21.6</v>
          </cell>
          <cell r="O283">
            <v>22.520000000000003</v>
          </cell>
          <cell r="P283">
            <v>23.439999999999998</v>
          </cell>
          <cell r="Q283">
            <v>24.36</v>
          </cell>
          <cell r="R283">
            <v>25.28</v>
          </cell>
          <cell r="S283">
            <v>26.200000000000003</v>
          </cell>
          <cell r="T283">
            <v>27.24</v>
          </cell>
          <cell r="U283">
            <v>28.28</v>
          </cell>
          <cell r="V283">
            <v>29.32</v>
          </cell>
          <cell r="W283">
            <v>30.360000000000007</v>
          </cell>
          <cell r="X283">
            <v>31.400000000000002</v>
          </cell>
          <cell r="Y283">
            <v>32.72</v>
          </cell>
          <cell r="Z283">
            <v>34.039999999999992</v>
          </cell>
          <cell r="AA283">
            <v>35.359999999999992</v>
          </cell>
          <cell r="AB283">
            <v>36.679999999999993</v>
          </cell>
          <cell r="AC283">
            <v>38</v>
          </cell>
          <cell r="AD283">
            <v>39.440000000000005</v>
          </cell>
          <cell r="AE283">
            <v>40.88000000000001</v>
          </cell>
          <cell r="AF283">
            <v>42.32</v>
          </cell>
          <cell r="AG283">
            <v>43.760000000000005</v>
          </cell>
          <cell r="AH283">
            <v>45.2</v>
          </cell>
        </row>
        <row r="284">
          <cell r="C284">
            <v>17010</v>
          </cell>
          <cell r="D284">
            <v>16</v>
          </cell>
          <cell r="E284">
            <v>16.600000000000001</v>
          </cell>
          <cell r="F284">
            <v>17.200000000000003</v>
          </cell>
          <cell r="G284">
            <v>17.800000000000004</v>
          </cell>
          <cell r="H284">
            <v>18.400000000000006</v>
          </cell>
          <cell r="I284">
            <v>19</v>
          </cell>
          <cell r="J284">
            <v>19.720000000000002</v>
          </cell>
          <cell r="K284">
            <v>20.440000000000005</v>
          </cell>
          <cell r="L284">
            <v>21.16</v>
          </cell>
          <cell r="M284">
            <v>21.880000000000003</v>
          </cell>
          <cell r="N284">
            <v>22.6</v>
          </cell>
          <cell r="O284">
            <v>23.439999999999998</v>
          </cell>
          <cell r="P284">
            <v>24.28</v>
          </cell>
          <cell r="Q284">
            <v>25.120000000000005</v>
          </cell>
          <cell r="R284">
            <v>25.96</v>
          </cell>
          <cell r="S284">
            <v>26.799999999999997</v>
          </cell>
          <cell r="T284">
            <v>27.919999999999998</v>
          </cell>
          <cell r="U284">
            <v>29.04</v>
          </cell>
          <cell r="V284">
            <v>30.160000000000004</v>
          </cell>
          <cell r="W284">
            <v>31.280000000000005</v>
          </cell>
          <cell r="X284">
            <v>32.400000000000006</v>
          </cell>
          <cell r="Y284">
            <v>33.72</v>
          </cell>
          <cell r="Z284">
            <v>35.039999999999992</v>
          </cell>
          <cell r="AA284">
            <v>36.359999999999992</v>
          </cell>
          <cell r="AB284">
            <v>37.679999999999993</v>
          </cell>
          <cell r="AC284">
            <v>39</v>
          </cell>
          <cell r="AD284">
            <v>40.56</v>
          </cell>
          <cell r="AE284">
            <v>42.120000000000005</v>
          </cell>
          <cell r="AF284">
            <v>43.679999999999993</v>
          </cell>
          <cell r="AG284">
            <v>45.239999999999995</v>
          </cell>
          <cell r="AH284">
            <v>46.8</v>
          </cell>
        </row>
        <row r="285">
          <cell r="C285">
            <v>17012</v>
          </cell>
          <cell r="D285">
            <v>16</v>
          </cell>
          <cell r="E285">
            <v>16.600000000000001</v>
          </cell>
          <cell r="F285">
            <v>17.200000000000003</v>
          </cell>
          <cell r="G285">
            <v>17.800000000000004</v>
          </cell>
          <cell r="H285">
            <v>18.400000000000006</v>
          </cell>
          <cell r="I285">
            <v>19</v>
          </cell>
          <cell r="J285">
            <v>19.720000000000002</v>
          </cell>
          <cell r="K285">
            <v>20.440000000000005</v>
          </cell>
          <cell r="L285">
            <v>21.16</v>
          </cell>
          <cell r="M285">
            <v>21.880000000000003</v>
          </cell>
          <cell r="N285">
            <v>22.6</v>
          </cell>
          <cell r="O285">
            <v>23.639999999999997</v>
          </cell>
          <cell r="P285">
            <v>24.68</v>
          </cell>
          <cell r="Q285">
            <v>25.720000000000002</v>
          </cell>
          <cell r="R285">
            <v>26.759999999999998</v>
          </cell>
          <cell r="S285">
            <v>27.799999999999997</v>
          </cell>
          <cell r="T285">
            <v>28.92</v>
          </cell>
          <cell r="U285">
            <v>30.040000000000006</v>
          </cell>
          <cell r="V285">
            <v>31.160000000000007</v>
          </cell>
          <cell r="W285">
            <v>32.28</v>
          </cell>
          <cell r="X285">
            <v>33.400000000000006</v>
          </cell>
          <cell r="Y285">
            <v>34.76</v>
          </cell>
          <cell r="Z285">
            <v>36.120000000000005</v>
          </cell>
          <cell r="AA285">
            <v>37.479999999999997</v>
          </cell>
          <cell r="AB285">
            <v>38.840000000000003</v>
          </cell>
          <cell r="AC285">
            <v>40.200000000000003</v>
          </cell>
          <cell r="AD285">
            <v>41.720000000000006</v>
          </cell>
          <cell r="AE285">
            <v>43.239999999999995</v>
          </cell>
          <cell r="AF285">
            <v>44.76</v>
          </cell>
          <cell r="AG285">
            <v>46.28</v>
          </cell>
          <cell r="AH285">
            <v>47.8</v>
          </cell>
        </row>
        <row r="286">
          <cell r="C286">
            <v>17014</v>
          </cell>
          <cell r="D286">
            <v>16.399999999999999</v>
          </cell>
          <cell r="E286">
            <v>17.040000000000003</v>
          </cell>
          <cell r="F286">
            <v>17.68</v>
          </cell>
          <cell r="G286">
            <v>18.320000000000004</v>
          </cell>
          <cell r="H286">
            <v>18.96</v>
          </cell>
          <cell r="I286">
            <v>19.600000000000001</v>
          </cell>
          <cell r="J286">
            <v>20.320000000000004</v>
          </cell>
          <cell r="K286">
            <v>21.04</v>
          </cell>
          <cell r="L286">
            <v>21.76</v>
          </cell>
          <cell r="M286">
            <v>22.480000000000004</v>
          </cell>
          <cell r="N286">
            <v>23.200000000000003</v>
          </cell>
          <cell r="O286">
            <v>24.119999999999997</v>
          </cell>
          <cell r="P286">
            <v>25.04</v>
          </cell>
          <cell r="Q286">
            <v>25.96</v>
          </cell>
          <cell r="R286">
            <v>26.880000000000003</v>
          </cell>
          <cell r="S286">
            <v>27.799999999999997</v>
          </cell>
          <cell r="T286">
            <v>29.04</v>
          </cell>
          <cell r="U286">
            <v>30.28</v>
          </cell>
          <cell r="V286">
            <v>31.52</v>
          </cell>
          <cell r="W286">
            <v>32.759999999999991</v>
          </cell>
          <cell r="X286">
            <v>34</v>
          </cell>
          <cell r="Y286">
            <v>35.440000000000005</v>
          </cell>
          <cell r="Z286">
            <v>36.879999999999995</v>
          </cell>
          <cell r="AA286">
            <v>38.32</v>
          </cell>
          <cell r="AB286">
            <v>39.760000000000005</v>
          </cell>
          <cell r="AC286">
            <v>41.2</v>
          </cell>
          <cell r="AD286">
            <v>42.84</v>
          </cell>
          <cell r="AE286">
            <v>44.47999999999999</v>
          </cell>
          <cell r="AF286">
            <v>46.11999999999999</v>
          </cell>
          <cell r="AG286">
            <v>47.759999999999991</v>
          </cell>
          <cell r="AH286">
            <v>49.400000000000006</v>
          </cell>
        </row>
        <row r="287">
          <cell r="C287">
            <v>17016</v>
          </cell>
          <cell r="D287">
            <v>17</v>
          </cell>
          <cell r="E287">
            <v>17.600000000000001</v>
          </cell>
          <cell r="F287">
            <v>18.200000000000003</v>
          </cell>
          <cell r="G287">
            <v>18.800000000000004</v>
          </cell>
          <cell r="H287">
            <v>19.400000000000006</v>
          </cell>
          <cell r="I287">
            <v>20</v>
          </cell>
          <cell r="J287">
            <v>20.720000000000002</v>
          </cell>
          <cell r="K287">
            <v>21.440000000000005</v>
          </cell>
          <cell r="L287">
            <v>22.16</v>
          </cell>
          <cell r="M287">
            <v>22.880000000000003</v>
          </cell>
          <cell r="N287">
            <v>23.6</v>
          </cell>
          <cell r="O287">
            <v>24.639999999999997</v>
          </cell>
          <cell r="P287">
            <v>25.68</v>
          </cell>
          <cell r="Q287">
            <v>26.720000000000002</v>
          </cell>
          <cell r="R287">
            <v>27.759999999999998</v>
          </cell>
          <cell r="S287">
            <v>28.799999999999997</v>
          </cell>
          <cell r="T287">
            <v>30.04</v>
          </cell>
          <cell r="U287">
            <v>31.28</v>
          </cell>
          <cell r="V287">
            <v>32.520000000000003</v>
          </cell>
          <cell r="W287">
            <v>33.759999999999991</v>
          </cell>
          <cell r="X287">
            <v>35</v>
          </cell>
          <cell r="Y287">
            <v>36.440000000000005</v>
          </cell>
          <cell r="Z287">
            <v>37.879999999999995</v>
          </cell>
          <cell r="AA287">
            <v>39.32</v>
          </cell>
          <cell r="AB287">
            <v>40.760000000000005</v>
          </cell>
          <cell r="AC287">
            <v>42.2</v>
          </cell>
          <cell r="AD287">
            <v>43.84</v>
          </cell>
          <cell r="AE287">
            <v>45.47999999999999</v>
          </cell>
          <cell r="AF287">
            <v>47.11999999999999</v>
          </cell>
          <cell r="AG287">
            <v>48.759999999999991</v>
          </cell>
          <cell r="AH287">
            <v>50.400000000000006</v>
          </cell>
        </row>
        <row r="288">
          <cell r="C288">
            <v>17018</v>
          </cell>
          <cell r="D288">
            <v>17</v>
          </cell>
          <cell r="E288">
            <v>17.720000000000002</v>
          </cell>
          <cell r="F288">
            <v>18.439999999999998</v>
          </cell>
          <cell r="G288">
            <v>19.16</v>
          </cell>
          <cell r="H288">
            <v>19.880000000000003</v>
          </cell>
          <cell r="I288">
            <v>20.6</v>
          </cell>
          <cell r="J288">
            <v>21.320000000000004</v>
          </cell>
          <cell r="K288">
            <v>22.04</v>
          </cell>
          <cell r="L288">
            <v>22.76</v>
          </cell>
          <cell r="M288">
            <v>23.480000000000004</v>
          </cell>
          <cell r="N288">
            <v>24.200000000000003</v>
          </cell>
          <cell r="O288">
            <v>25.319999999999997</v>
          </cell>
          <cell r="P288">
            <v>26.439999999999998</v>
          </cell>
          <cell r="Q288">
            <v>27.56</v>
          </cell>
          <cell r="R288">
            <v>28.68</v>
          </cell>
          <cell r="S288">
            <v>29.799999999999997</v>
          </cell>
          <cell r="T288">
            <v>31.04</v>
          </cell>
          <cell r="U288">
            <v>32.28</v>
          </cell>
          <cell r="V288">
            <v>33.520000000000003</v>
          </cell>
          <cell r="W288">
            <v>34.759999999999991</v>
          </cell>
          <cell r="X288">
            <v>36</v>
          </cell>
          <cell r="Y288">
            <v>37.440000000000005</v>
          </cell>
          <cell r="Z288">
            <v>38.879999999999995</v>
          </cell>
          <cell r="AA288">
            <v>40.32</v>
          </cell>
          <cell r="AB288">
            <v>41.760000000000005</v>
          </cell>
          <cell r="AC288">
            <v>43.2</v>
          </cell>
          <cell r="AD288">
            <v>44.959999999999994</v>
          </cell>
          <cell r="AE288">
            <v>46.72</v>
          </cell>
          <cell r="AF288">
            <v>48.480000000000004</v>
          </cell>
          <cell r="AG288">
            <v>50.239999999999995</v>
          </cell>
          <cell r="AH288">
            <v>52</v>
          </cell>
        </row>
        <row r="289">
          <cell r="C289">
            <v>17020</v>
          </cell>
          <cell r="D289">
            <v>17.399999999999999</v>
          </cell>
          <cell r="E289">
            <v>18.040000000000003</v>
          </cell>
          <cell r="F289">
            <v>18.68</v>
          </cell>
          <cell r="G289">
            <v>19.320000000000004</v>
          </cell>
          <cell r="H289">
            <v>19.96</v>
          </cell>
          <cell r="I289">
            <v>20.6</v>
          </cell>
          <cell r="J289">
            <v>21.520000000000003</v>
          </cell>
          <cell r="K289">
            <v>22.439999999999998</v>
          </cell>
          <cell r="L289">
            <v>23.36</v>
          </cell>
          <cell r="M289">
            <v>24.28</v>
          </cell>
          <cell r="N289">
            <v>25.200000000000003</v>
          </cell>
          <cell r="O289">
            <v>26.119999999999997</v>
          </cell>
          <cell r="P289">
            <v>27.04</v>
          </cell>
          <cell r="Q289">
            <v>27.96</v>
          </cell>
          <cell r="R289">
            <v>28.880000000000003</v>
          </cell>
          <cell r="S289">
            <v>29.799999999999997</v>
          </cell>
          <cell r="T289">
            <v>31.160000000000004</v>
          </cell>
          <cell r="U289">
            <v>32.519999999999996</v>
          </cell>
          <cell r="V289">
            <v>33.880000000000003</v>
          </cell>
          <cell r="W289">
            <v>35.240000000000009</v>
          </cell>
          <cell r="X289">
            <v>36.599999999999994</v>
          </cell>
          <cell r="Y289">
            <v>38.119999999999997</v>
          </cell>
          <cell r="Z289">
            <v>39.64</v>
          </cell>
          <cell r="AA289">
            <v>41.160000000000004</v>
          </cell>
          <cell r="AB289">
            <v>42.680000000000007</v>
          </cell>
          <cell r="AC289">
            <v>44.2</v>
          </cell>
          <cell r="AD289">
            <v>45.959999999999994</v>
          </cell>
          <cell r="AE289">
            <v>47.72</v>
          </cell>
          <cell r="AF289">
            <v>49.480000000000004</v>
          </cell>
          <cell r="AG289">
            <v>51.239999999999995</v>
          </cell>
          <cell r="AH289">
            <v>53</v>
          </cell>
        </row>
        <row r="290">
          <cell r="C290">
            <v>17022</v>
          </cell>
          <cell r="D290">
            <v>18</v>
          </cell>
          <cell r="E290">
            <v>18.600000000000001</v>
          </cell>
          <cell r="F290">
            <v>19.200000000000003</v>
          </cell>
          <cell r="G290">
            <v>19.800000000000004</v>
          </cell>
          <cell r="H290">
            <v>20.400000000000006</v>
          </cell>
          <cell r="I290">
            <v>21</v>
          </cell>
          <cell r="J290">
            <v>21.840000000000003</v>
          </cell>
          <cell r="K290">
            <v>22.68</v>
          </cell>
          <cell r="L290">
            <v>23.520000000000003</v>
          </cell>
          <cell r="M290">
            <v>24.36</v>
          </cell>
          <cell r="N290">
            <v>25.200000000000003</v>
          </cell>
          <cell r="O290">
            <v>26.319999999999997</v>
          </cell>
          <cell r="P290">
            <v>27.439999999999998</v>
          </cell>
          <cell r="Q290">
            <v>28.56</v>
          </cell>
          <cell r="R290">
            <v>29.68</v>
          </cell>
          <cell r="S290">
            <v>30.799999999999997</v>
          </cell>
          <cell r="T290">
            <v>32.04</v>
          </cell>
          <cell r="U290">
            <v>33.28</v>
          </cell>
          <cell r="V290">
            <v>34.520000000000003</v>
          </cell>
          <cell r="W290">
            <v>35.759999999999991</v>
          </cell>
          <cell r="X290">
            <v>37</v>
          </cell>
          <cell r="Y290">
            <v>38.64</v>
          </cell>
          <cell r="Z290">
            <v>40.28</v>
          </cell>
          <cell r="AA290">
            <v>41.919999999999987</v>
          </cell>
          <cell r="AB290">
            <v>43.559999999999988</v>
          </cell>
          <cell r="AC290">
            <v>45.2</v>
          </cell>
          <cell r="AD290">
            <v>46.959999999999994</v>
          </cell>
          <cell r="AE290">
            <v>48.72</v>
          </cell>
          <cell r="AF290">
            <v>50.480000000000004</v>
          </cell>
          <cell r="AG290">
            <v>52.239999999999995</v>
          </cell>
          <cell r="AH290">
            <v>54</v>
          </cell>
        </row>
        <row r="291">
          <cell r="C291">
            <v>17024</v>
          </cell>
          <cell r="D291">
            <v>18</v>
          </cell>
          <cell r="E291">
            <v>18.720000000000002</v>
          </cell>
          <cell r="F291">
            <v>19.439999999999998</v>
          </cell>
          <cell r="G291">
            <v>20.16</v>
          </cell>
          <cell r="H291">
            <v>20.880000000000003</v>
          </cell>
          <cell r="I291">
            <v>21.6</v>
          </cell>
          <cell r="J291">
            <v>22.520000000000003</v>
          </cell>
          <cell r="K291">
            <v>23.439999999999998</v>
          </cell>
          <cell r="L291">
            <v>24.36</v>
          </cell>
          <cell r="M291">
            <v>25.28</v>
          </cell>
          <cell r="N291">
            <v>26.200000000000003</v>
          </cell>
          <cell r="O291">
            <v>27.24</v>
          </cell>
          <cell r="P291">
            <v>28.28</v>
          </cell>
          <cell r="Q291">
            <v>29.32</v>
          </cell>
          <cell r="R291">
            <v>30.360000000000007</v>
          </cell>
          <cell r="S291">
            <v>31.400000000000002</v>
          </cell>
          <cell r="T291">
            <v>32.72</v>
          </cell>
          <cell r="U291">
            <v>34.039999999999992</v>
          </cell>
          <cell r="V291">
            <v>35.359999999999992</v>
          </cell>
          <cell r="W291">
            <v>36.679999999999993</v>
          </cell>
          <cell r="X291">
            <v>38</v>
          </cell>
          <cell r="Y291">
            <v>39.56</v>
          </cell>
          <cell r="Z291">
            <v>41.120000000000005</v>
          </cell>
          <cell r="AA291">
            <v>42.679999999999993</v>
          </cell>
          <cell r="AB291">
            <v>44.239999999999995</v>
          </cell>
          <cell r="AC291">
            <v>45.8</v>
          </cell>
          <cell r="AD291">
            <v>47.64</v>
          </cell>
          <cell r="AE291">
            <v>49.480000000000004</v>
          </cell>
          <cell r="AF291">
            <v>51.320000000000007</v>
          </cell>
          <cell r="AG291">
            <v>53.16</v>
          </cell>
          <cell r="AH291">
            <v>55</v>
          </cell>
        </row>
        <row r="292">
          <cell r="C292">
            <v>17026</v>
          </cell>
          <cell r="D292">
            <v>18</v>
          </cell>
          <cell r="E292">
            <v>18.720000000000002</v>
          </cell>
          <cell r="F292">
            <v>19.439999999999998</v>
          </cell>
          <cell r="G292">
            <v>20.16</v>
          </cell>
          <cell r="H292">
            <v>20.880000000000003</v>
          </cell>
          <cell r="I292">
            <v>21.6</v>
          </cell>
          <cell r="J292">
            <v>22.520000000000003</v>
          </cell>
          <cell r="K292">
            <v>23.439999999999998</v>
          </cell>
          <cell r="L292">
            <v>24.36</v>
          </cell>
          <cell r="M292">
            <v>25.28</v>
          </cell>
          <cell r="N292">
            <v>26.200000000000003</v>
          </cell>
          <cell r="O292">
            <v>27.439999999999998</v>
          </cell>
          <cell r="P292">
            <v>28.68</v>
          </cell>
          <cell r="Q292">
            <v>29.919999999999995</v>
          </cell>
          <cell r="R292">
            <v>31.159999999999997</v>
          </cell>
          <cell r="S292">
            <v>32.400000000000006</v>
          </cell>
          <cell r="T292">
            <v>33.639999999999993</v>
          </cell>
          <cell r="U292">
            <v>34.879999999999995</v>
          </cell>
          <cell r="V292">
            <v>36.119999999999997</v>
          </cell>
          <cell r="W292">
            <v>37.36</v>
          </cell>
          <cell r="X292">
            <v>38.599999999999994</v>
          </cell>
          <cell r="Y292">
            <v>40.239999999999995</v>
          </cell>
          <cell r="Z292">
            <v>41.879999999999995</v>
          </cell>
          <cell r="AA292">
            <v>43.519999999999996</v>
          </cell>
          <cell r="AB292">
            <v>45.16</v>
          </cell>
          <cell r="AC292">
            <v>46.8</v>
          </cell>
          <cell r="AD292">
            <v>48.760000000000005</v>
          </cell>
          <cell r="AE292">
            <v>50.72</v>
          </cell>
          <cell r="AF292">
            <v>52.680000000000007</v>
          </cell>
          <cell r="AG292">
            <v>54.640000000000015</v>
          </cell>
          <cell r="AH292">
            <v>56.599999999999994</v>
          </cell>
        </row>
        <row r="293">
          <cell r="C293">
            <v>17028</v>
          </cell>
          <cell r="D293">
            <v>19</v>
          </cell>
          <cell r="E293">
            <v>19.720000000000002</v>
          </cell>
          <cell r="F293">
            <v>20.440000000000005</v>
          </cell>
          <cell r="G293">
            <v>21.16</v>
          </cell>
          <cell r="H293">
            <v>21.880000000000003</v>
          </cell>
          <cell r="I293">
            <v>22.6</v>
          </cell>
          <cell r="J293">
            <v>23.439999999999998</v>
          </cell>
          <cell r="K293">
            <v>24.28</v>
          </cell>
          <cell r="L293">
            <v>25.120000000000005</v>
          </cell>
          <cell r="M293">
            <v>25.96</v>
          </cell>
          <cell r="N293">
            <v>26.799999999999997</v>
          </cell>
          <cell r="O293">
            <v>27.919999999999998</v>
          </cell>
          <cell r="P293">
            <v>29.04</v>
          </cell>
          <cell r="Q293">
            <v>30.160000000000004</v>
          </cell>
          <cell r="R293">
            <v>31.280000000000005</v>
          </cell>
          <cell r="S293">
            <v>32.400000000000006</v>
          </cell>
          <cell r="T293">
            <v>33.839999999999996</v>
          </cell>
          <cell r="U293">
            <v>35.28</v>
          </cell>
          <cell r="V293">
            <v>36.720000000000006</v>
          </cell>
          <cell r="W293">
            <v>38.159999999999997</v>
          </cell>
          <cell r="X293">
            <v>39.599999999999994</v>
          </cell>
          <cell r="Y293">
            <v>41.239999999999995</v>
          </cell>
          <cell r="Z293">
            <v>42.879999999999995</v>
          </cell>
          <cell r="AA293">
            <v>44.519999999999996</v>
          </cell>
          <cell r="AB293">
            <v>46.16</v>
          </cell>
          <cell r="AC293">
            <v>47.8</v>
          </cell>
          <cell r="AD293">
            <v>49.760000000000005</v>
          </cell>
          <cell r="AE293">
            <v>51.72</v>
          </cell>
          <cell r="AF293">
            <v>53.680000000000007</v>
          </cell>
          <cell r="AG293">
            <v>55.640000000000015</v>
          </cell>
          <cell r="AH293">
            <v>57.599999999999994</v>
          </cell>
        </row>
        <row r="294">
          <cell r="C294">
            <v>17030</v>
          </cell>
          <cell r="D294">
            <v>19</v>
          </cell>
          <cell r="E294">
            <v>19.720000000000002</v>
          </cell>
          <cell r="F294">
            <v>20.440000000000005</v>
          </cell>
          <cell r="G294">
            <v>21.16</v>
          </cell>
          <cell r="H294">
            <v>21.880000000000003</v>
          </cell>
          <cell r="I294">
            <v>22.6</v>
          </cell>
          <cell r="J294">
            <v>23.520000000000003</v>
          </cell>
          <cell r="K294">
            <v>24.439999999999998</v>
          </cell>
          <cell r="L294">
            <v>25.36</v>
          </cell>
          <cell r="M294">
            <v>26.28</v>
          </cell>
          <cell r="N294">
            <v>27.200000000000003</v>
          </cell>
          <cell r="O294">
            <v>28.439999999999998</v>
          </cell>
          <cell r="P294">
            <v>29.68</v>
          </cell>
          <cell r="Q294">
            <v>30.919999999999995</v>
          </cell>
          <cell r="R294">
            <v>32.159999999999997</v>
          </cell>
          <cell r="S294">
            <v>33.400000000000006</v>
          </cell>
          <cell r="T294">
            <v>34.839999999999996</v>
          </cell>
          <cell r="U294">
            <v>36.28</v>
          </cell>
          <cell r="V294">
            <v>37.720000000000006</v>
          </cell>
          <cell r="W294">
            <v>39.159999999999997</v>
          </cell>
          <cell r="X294">
            <v>40.599999999999994</v>
          </cell>
          <cell r="Y294">
            <v>42.239999999999995</v>
          </cell>
          <cell r="Z294">
            <v>43.879999999999995</v>
          </cell>
          <cell r="AA294">
            <v>45.519999999999996</v>
          </cell>
          <cell r="AB294">
            <v>47.16</v>
          </cell>
          <cell r="AC294">
            <v>48.8</v>
          </cell>
          <cell r="AD294">
            <v>50.760000000000005</v>
          </cell>
          <cell r="AE294">
            <v>52.72</v>
          </cell>
          <cell r="AF294">
            <v>54.680000000000007</v>
          </cell>
          <cell r="AG294">
            <v>56.640000000000015</v>
          </cell>
          <cell r="AH294">
            <v>58.599999999999994</v>
          </cell>
        </row>
        <row r="295">
          <cell r="C295">
            <v>18000</v>
          </cell>
          <cell r="D295">
            <v>13.6</v>
          </cell>
          <cell r="E295">
            <v>14.28</v>
          </cell>
          <cell r="F295">
            <v>14.96</v>
          </cell>
          <cell r="G295">
            <v>15.64</v>
          </cell>
          <cell r="H295">
            <v>16.32</v>
          </cell>
          <cell r="I295">
            <v>17</v>
          </cell>
          <cell r="J295">
            <v>17.48</v>
          </cell>
          <cell r="K295">
            <v>17.96</v>
          </cell>
          <cell r="L295">
            <v>18.440000000000001</v>
          </cell>
          <cell r="M295">
            <v>18.920000000000002</v>
          </cell>
          <cell r="N295">
            <v>19.399999999999999</v>
          </cell>
          <cell r="O295">
            <v>20.28</v>
          </cell>
          <cell r="P295">
            <v>21.16</v>
          </cell>
          <cell r="Q295">
            <v>22.04</v>
          </cell>
          <cell r="R295">
            <v>22.92</v>
          </cell>
          <cell r="S295">
            <v>23.8</v>
          </cell>
          <cell r="T295">
            <v>24.68</v>
          </cell>
          <cell r="U295">
            <v>25.56</v>
          </cell>
          <cell r="V295">
            <v>26.44</v>
          </cell>
          <cell r="W295">
            <v>27.32</v>
          </cell>
          <cell r="X295">
            <v>28.2</v>
          </cell>
          <cell r="Y295">
            <v>29.28</v>
          </cell>
          <cell r="Z295">
            <v>30.36</v>
          </cell>
          <cell r="AA295">
            <v>31.44</v>
          </cell>
          <cell r="AB295">
            <v>32.520000000000003</v>
          </cell>
          <cell r="AC295">
            <v>33.6</v>
          </cell>
          <cell r="AD295">
            <v>34.840000000000003</v>
          </cell>
          <cell r="AE295">
            <v>36.08</v>
          </cell>
          <cell r="AF295">
            <v>37.32</v>
          </cell>
          <cell r="AG295">
            <v>38.56</v>
          </cell>
          <cell r="AH295">
            <v>39.799999999999997</v>
          </cell>
        </row>
        <row r="296">
          <cell r="C296">
            <v>18002</v>
          </cell>
          <cell r="D296">
            <v>13.6</v>
          </cell>
          <cell r="E296">
            <v>14.28</v>
          </cell>
          <cell r="F296">
            <v>14.96</v>
          </cell>
          <cell r="G296">
            <v>15.64</v>
          </cell>
          <cell r="H296">
            <v>16.32</v>
          </cell>
          <cell r="I296">
            <v>17</v>
          </cell>
          <cell r="J296">
            <v>17.48</v>
          </cell>
          <cell r="K296">
            <v>17.96</v>
          </cell>
          <cell r="L296">
            <v>18.440000000000001</v>
          </cell>
          <cell r="M296">
            <v>18.920000000000002</v>
          </cell>
          <cell r="N296">
            <v>19.399999999999999</v>
          </cell>
          <cell r="O296">
            <v>20.28</v>
          </cell>
          <cell r="P296">
            <v>21.16</v>
          </cell>
          <cell r="Q296">
            <v>22.04</v>
          </cell>
          <cell r="R296">
            <v>22.92</v>
          </cell>
          <cell r="S296">
            <v>23.8</v>
          </cell>
          <cell r="T296">
            <v>24.68</v>
          </cell>
          <cell r="U296">
            <v>25.56</v>
          </cell>
          <cell r="V296">
            <v>26.44</v>
          </cell>
          <cell r="W296">
            <v>27.32</v>
          </cell>
          <cell r="X296">
            <v>28.2</v>
          </cell>
          <cell r="Y296">
            <v>29.28</v>
          </cell>
          <cell r="Z296">
            <v>30.36</v>
          </cell>
          <cell r="AA296">
            <v>31.44</v>
          </cell>
          <cell r="AB296">
            <v>32.520000000000003</v>
          </cell>
          <cell r="AC296">
            <v>33.6</v>
          </cell>
          <cell r="AD296">
            <v>34.840000000000003</v>
          </cell>
          <cell r="AE296">
            <v>36.08</v>
          </cell>
          <cell r="AF296">
            <v>37.32</v>
          </cell>
          <cell r="AG296">
            <v>38.56</v>
          </cell>
          <cell r="AH296">
            <v>39.799999999999997</v>
          </cell>
        </row>
        <row r="297">
          <cell r="C297">
            <v>18004</v>
          </cell>
          <cell r="D297">
            <v>13.599999999999998</v>
          </cell>
          <cell r="E297">
            <v>14.280000000000001</v>
          </cell>
          <cell r="F297">
            <v>14.96</v>
          </cell>
          <cell r="G297">
            <v>15.639999999999999</v>
          </cell>
          <cell r="H297">
            <v>16.32</v>
          </cell>
          <cell r="I297">
            <v>17</v>
          </cell>
          <cell r="J297">
            <v>17.480000000000004</v>
          </cell>
          <cell r="K297">
            <v>17.959999999999997</v>
          </cell>
          <cell r="L297">
            <v>18.440000000000001</v>
          </cell>
          <cell r="M297">
            <v>18.920000000000005</v>
          </cell>
          <cell r="N297">
            <v>19.400000000000002</v>
          </cell>
          <cell r="O297">
            <v>20.280000000000005</v>
          </cell>
          <cell r="P297">
            <v>21.159999999999997</v>
          </cell>
          <cell r="Q297">
            <v>22.04</v>
          </cell>
          <cell r="R297">
            <v>22.92</v>
          </cell>
          <cell r="S297">
            <v>23.800000000000004</v>
          </cell>
          <cell r="T297">
            <v>24.679999999999996</v>
          </cell>
          <cell r="U297">
            <v>25.56</v>
          </cell>
          <cell r="V297">
            <v>26.44</v>
          </cell>
          <cell r="W297">
            <v>27.320000000000004</v>
          </cell>
          <cell r="X297">
            <v>28.199999999999996</v>
          </cell>
          <cell r="Y297">
            <v>29.28</v>
          </cell>
          <cell r="Z297">
            <v>30.360000000000007</v>
          </cell>
          <cell r="AA297">
            <v>31.440000000000008</v>
          </cell>
          <cell r="AB297">
            <v>32.519999999999996</v>
          </cell>
          <cell r="AC297">
            <v>33.600000000000009</v>
          </cell>
          <cell r="AD297">
            <v>34.839999999999996</v>
          </cell>
          <cell r="AE297">
            <v>36.080000000000005</v>
          </cell>
          <cell r="AF297">
            <v>37.319999999999993</v>
          </cell>
          <cell r="AG297">
            <v>38.56</v>
          </cell>
          <cell r="AH297">
            <v>39.800000000000004</v>
          </cell>
        </row>
        <row r="298">
          <cell r="C298">
            <v>18006</v>
          </cell>
          <cell r="D298">
            <v>14.599999999999998</v>
          </cell>
          <cell r="E298">
            <v>15.080000000000002</v>
          </cell>
          <cell r="F298">
            <v>15.560000000000004</v>
          </cell>
          <cell r="G298">
            <v>16.04</v>
          </cell>
          <cell r="H298">
            <v>16.520000000000003</v>
          </cell>
          <cell r="I298">
            <v>17</v>
          </cell>
          <cell r="J298">
            <v>17.680000000000003</v>
          </cell>
          <cell r="K298">
            <v>18.359999999999996</v>
          </cell>
          <cell r="L298">
            <v>19.04</v>
          </cell>
          <cell r="M298">
            <v>19.720000000000002</v>
          </cell>
          <cell r="N298">
            <v>20.400000000000002</v>
          </cell>
          <cell r="O298">
            <v>21.159999999999997</v>
          </cell>
          <cell r="P298">
            <v>21.92</v>
          </cell>
          <cell r="Q298">
            <v>22.680000000000007</v>
          </cell>
          <cell r="R298">
            <v>23.44</v>
          </cell>
          <cell r="S298">
            <v>24.199999999999996</v>
          </cell>
          <cell r="T298">
            <v>25.199999999999996</v>
          </cell>
          <cell r="U298">
            <v>26.199999999999996</v>
          </cell>
          <cell r="V298">
            <v>27.199999999999996</v>
          </cell>
          <cell r="W298">
            <v>28.199999999999996</v>
          </cell>
          <cell r="X298">
            <v>29.199999999999996</v>
          </cell>
          <cell r="Y298">
            <v>30.36</v>
          </cell>
          <cell r="Z298">
            <v>31.520000000000003</v>
          </cell>
          <cell r="AA298">
            <v>32.680000000000007</v>
          </cell>
          <cell r="AB298">
            <v>33.839999999999989</v>
          </cell>
          <cell r="AC298">
            <v>35</v>
          </cell>
          <cell r="AD298">
            <v>36.240000000000009</v>
          </cell>
          <cell r="AE298">
            <v>37.479999999999997</v>
          </cell>
          <cell r="AF298">
            <v>38.720000000000006</v>
          </cell>
          <cell r="AG298">
            <v>39.959999999999994</v>
          </cell>
          <cell r="AH298">
            <v>41.199999999999996</v>
          </cell>
        </row>
        <row r="299">
          <cell r="C299">
            <v>18008</v>
          </cell>
          <cell r="D299">
            <v>14.599999999999998</v>
          </cell>
          <cell r="E299">
            <v>15.080000000000002</v>
          </cell>
          <cell r="F299">
            <v>15.560000000000004</v>
          </cell>
          <cell r="G299">
            <v>16.04</v>
          </cell>
          <cell r="H299">
            <v>16.520000000000003</v>
          </cell>
          <cell r="I299">
            <v>17</v>
          </cell>
          <cell r="J299">
            <v>17.680000000000003</v>
          </cell>
          <cell r="K299">
            <v>18.359999999999996</v>
          </cell>
          <cell r="L299">
            <v>19.04</v>
          </cell>
          <cell r="M299">
            <v>19.720000000000002</v>
          </cell>
          <cell r="N299">
            <v>20.400000000000002</v>
          </cell>
          <cell r="O299">
            <v>21.280000000000005</v>
          </cell>
          <cell r="P299">
            <v>22.159999999999997</v>
          </cell>
          <cell r="Q299">
            <v>23.04</v>
          </cell>
          <cell r="R299">
            <v>23.92</v>
          </cell>
          <cell r="S299">
            <v>24.800000000000004</v>
          </cell>
          <cell r="T299">
            <v>25.759999999999998</v>
          </cell>
          <cell r="U299">
            <v>26.720000000000002</v>
          </cell>
          <cell r="V299">
            <v>27.68</v>
          </cell>
          <cell r="W299">
            <v>28.640000000000008</v>
          </cell>
          <cell r="X299">
            <v>29.6</v>
          </cell>
          <cell r="Y299">
            <v>30.88</v>
          </cell>
          <cell r="Z299">
            <v>32.159999999999989</v>
          </cell>
          <cell r="AA299">
            <v>33.439999999999991</v>
          </cell>
          <cell r="AB299">
            <v>34.719999999999992</v>
          </cell>
          <cell r="AC299">
            <v>36</v>
          </cell>
          <cell r="AD299">
            <v>37.360000000000007</v>
          </cell>
          <cell r="AE299">
            <v>38.720000000000013</v>
          </cell>
          <cell r="AF299">
            <v>40.08</v>
          </cell>
          <cell r="AG299">
            <v>41.440000000000005</v>
          </cell>
          <cell r="AH299">
            <v>42.800000000000004</v>
          </cell>
        </row>
        <row r="300">
          <cell r="C300">
            <v>18010</v>
          </cell>
          <cell r="D300">
            <v>15</v>
          </cell>
          <cell r="E300">
            <v>15.600000000000001</v>
          </cell>
          <cell r="F300">
            <v>16.200000000000003</v>
          </cell>
          <cell r="G300">
            <v>16.800000000000004</v>
          </cell>
          <cell r="H300">
            <v>17.400000000000006</v>
          </cell>
          <cell r="I300">
            <v>18</v>
          </cell>
          <cell r="J300">
            <v>18.680000000000003</v>
          </cell>
          <cell r="K300">
            <v>19.360000000000007</v>
          </cell>
          <cell r="L300">
            <v>20.04</v>
          </cell>
          <cell r="M300">
            <v>20.720000000000002</v>
          </cell>
          <cell r="N300">
            <v>21.400000000000002</v>
          </cell>
          <cell r="O300">
            <v>22.159999999999997</v>
          </cell>
          <cell r="P300">
            <v>22.92</v>
          </cell>
          <cell r="Q300">
            <v>23.680000000000007</v>
          </cell>
          <cell r="R300">
            <v>24.44</v>
          </cell>
          <cell r="S300">
            <v>25.199999999999996</v>
          </cell>
          <cell r="T300">
            <v>26.279999999999998</v>
          </cell>
          <cell r="U300">
            <v>27.36</v>
          </cell>
          <cell r="V300">
            <v>28.440000000000005</v>
          </cell>
          <cell r="W300">
            <v>29.520000000000003</v>
          </cell>
          <cell r="X300">
            <v>30.600000000000005</v>
          </cell>
          <cell r="Y300">
            <v>31.88</v>
          </cell>
          <cell r="Z300">
            <v>33.159999999999989</v>
          </cell>
          <cell r="AA300">
            <v>34.439999999999991</v>
          </cell>
          <cell r="AB300">
            <v>35.719999999999992</v>
          </cell>
          <cell r="AC300">
            <v>37</v>
          </cell>
          <cell r="AD300">
            <v>38.440000000000005</v>
          </cell>
          <cell r="AE300">
            <v>39.88000000000001</v>
          </cell>
          <cell r="AF300">
            <v>41.319999999999993</v>
          </cell>
          <cell r="AG300">
            <v>42.76</v>
          </cell>
          <cell r="AH300">
            <v>44.199999999999996</v>
          </cell>
        </row>
        <row r="301">
          <cell r="C301">
            <v>18012</v>
          </cell>
          <cell r="D301">
            <v>15</v>
          </cell>
          <cell r="E301">
            <v>15.600000000000001</v>
          </cell>
          <cell r="F301">
            <v>16.200000000000003</v>
          </cell>
          <cell r="G301">
            <v>16.800000000000004</v>
          </cell>
          <cell r="H301">
            <v>17.400000000000006</v>
          </cell>
          <cell r="I301">
            <v>18</v>
          </cell>
          <cell r="J301">
            <v>18.680000000000003</v>
          </cell>
          <cell r="K301">
            <v>19.360000000000007</v>
          </cell>
          <cell r="L301">
            <v>20.04</v>
          </cell>
          <cell r="M301">
            <v>20.720000000000002</v>
          </cell>
          <cell r="N301">
            <v>21.400000000000002</v>
          </cell>
          <cell r="O301">
            <v>22.359999999999996</v>
          </cell>
          <cell r="P301">
            <v>23.32</v>
          </cell>
          <cell r="Q301">
            <v>24.280000000000005</v>
          </cell>
          <cell r="R301">
            <v>25.24</v>
          </cell>
          <cell r="S301">
            <v>26.199999999999996</v>
          </cell>
          <cell r="T301">
            <v>27.28</v>
          </cell>
          <cell r="U301">
            <v>28.360000000000007</v>
          </cell>
          <cell r="V301">
            <v>29.440000000000005</v>
          </cell>
          <cell r="W301">
            <v>30.52</v>
          </cell>
          <cell r="X301">
            <v>31.600000000000005</v>
          </cell>
          <cell r="Y301">
            <v>32.839999999999996</v>
          </cell>
          <cell r="Z301">
            <v>34.080000000000005</v>
          </cell>
          <cell r="AA301">
            <v>35.319999999999993</v>
          </cell>
          <cell r="AB301">
            <v>36.56</v>
          </cell>
          <cell r="AC301">
            <v>37.800000000000004</v>
          </cell>
          <cell r="AD301">
            <v>39.280000000000008</v>
          </cell>
          <cell r="AE301">
            <v>40.759999999999991</v>
          </cell>
          <cell r="AF301">
            <v>42.239999999999995</v>
          </cell>
          <cell r="AG301">
            <v>43.72</v>
          </cell>
          <cell r="AH301">
            <v>45.199999999999996</v>
          </cell>
        </row>
        <row r="302">
          <cell r="C302">
            <v>18014</v>
          </cell>
          <cell r="D302">
            <v>15.599999999999998</v>
          </cell>
          <cell r="E302">
            <v>16.160000000000004</v>
          </cell>
          <cell r="F302">
            <v>16.72</v>
          </cell>
          <cell r="G302">
            <v>17.280000000000005</v>
          </cell>
          <cell r="H302">
            <v>17.84</v>
          </cell>
          <cell r="I302">
            <v>18.400000000000002</v>
          </cell>
          <cell r="J302">
            <v>19.080000000000005</v>
          </cell>
          <cell r="K302">
            <v>19.759999999999998</v>
          </cell>
          <cell r="L302">
            <v>20.440000000000001</v>
          </cell>
          <cell r="M302">
            <v>21.120000000000005</v>
          </cell>
          <cell r="N302">
            <v>21.800000000000004</v>
          </cell>
          <cell r="O302">
            <v>22.679999999999996</v>
          </cell>
          <cell r="P302">
            <v>23.56</v>
          </cell>
          <cell r="Q302">
            <v>24.44</v>
          </cell>
          <cell r="R302">
            <v>25.320000000000004</v>
          </cell>
          <cell r="S302">
            <v>26.199999999999996</v>
          </cell>
          <cell r="T302">
            <v>27.36</v>
          </cell>
          <cell r="U302">
            <v>28.520000000000003</v>
          </cell>
          <cell r="V302">
            <v>29.68</v>
          </cell>
          <cell r="W302">
            <v>30.839999999999993</v>
          </cell>
          <cell r="X302">
            <v>32</v>
          </cell>
          <cell r="Y302">
            <v>33.360000000000007</v>
          </cell>
          <cell r="Z302">
            <v>34.719999999999992</v>
          </cell>
          <cell r="AA302">
            <v>36.08</v>
          </cell>
          <cell r="AB302">
            <v>37.440000000000005</v>
          </cell>
          <cell r="AC302">
            <v>38.800000000000004</v>
          </cell>
          <cell r="AD302">
            <v>40.360000000000007</v>
          </cell>
          <cell r="AE302">
            <v>41.919999999999987</v>
          </cell>
          <cell r="AF302">
            <v>43.47999999999999</v>
          </cell>
          <cell r="AG302">
            <v>45.039999999999992</v>
          </cell>
          <cell r="AH302">
            <v>46.600000000000009</v>
          </cell>
        </row>
        <row r="303">
          <cell r="C303">
            <v>18016</v>
          </cell>
          <cell r="D303">
            <v>16</v>
          </cell>
          <cell r="E303">
            <v>16.600000000000001</v>
          </cell>
          <cell r="F303">
            <v>17.200000000000003</v>
          </cell>
          <cell r="G303">
            <v>17.800000000000004</v>
          </cell>
          <cell r="H303">
            <v>18.400000000000006</v>
          </cell>
          <cell r="I303">
            <v>19</v>
          </cell>
          <cell r="J303">
            <v>19.680000000000003</v>
          </cell>
          <cell r="K303">
            <v>20.360000000000007</v>
          </cell>
          <cell r="L303">
            <v>21.04</v>
          </cell>
          <cell r="M303">
            <v>21.720000000000002</v>
          </cell>
          <cell r="N303">
            <v>22.400000000000002</v>
          </cell>
          <cell r="O303">
            <v>23.359999999999996</v>
          </cell>
          <cell r="P303">
            <v>24.32</v>
          </cell>
          <cell r="Q303">
            <v>25.280000000000005</v>
          </cell>
          <cell r="R303">
            <v>26.24</v>
          </cell>
          <cell r="S303">
            <v>27.199999999999996</v>
          </cell>
          <cell r="T303">
            <v>28.36</v>
          </cell>
          <cell r="U303">
            <v>29.520000000000003</v>
          </cell>
          <cell r="V303">
            <v>30.680000000000003</v>
          </cell>
          <cell r="W303">
            <v>31.839999999999993</v>
          </cell>
          <cell r="X303">
            <v>33</v>
          </cell>
          <cell r="Y303">
            <v>34.360000000000007</v>
          </cell>
          <cell r="Z303">
            <v>35.719999999999992</v>
          </cell>
          <cell r="AA303">
            <v>37.08</v>
          </cell>
          <cell r="AB303">
            <v>38.440000000000005</v>
          </cell>
          <cell r="AC303">
            <v>39.800000000000004</v>
          </cell>
          <cell r="AD303">
            <v>41.360000000000007</v>
          </cell>
          <cell r="AE303">
            <v>42.919999999999987</v>
          </cell>
          <cell r="AF303">
            <v>44.47999999999999</v>
          </cell>
          <cell r="AG303">
            <v>46.039999999999992</v>
          </cell>
          <cell r="AH303">
            <v>47.600000000000009</v>
          </cell>
        </row>
        <row r="304">
          <cell r="C304">
            <v>18018</v>
          </cell>
          <cell r="D304">
            <v>16</v>
          </cell>
          <cell r="E304">
            <v>16.680000000000003</v>
          </cell>
          <cell r="F304">
            <v>17.359999999999996</v>
          </cell>
          <cell r="G304">
            <v>18.04</v>
          </cell>
          <cell r="H304">
            <v>18.720000000000002</v>
          </cell>
          <cell r="I304">
            <v>19.400000000000002</v>
          </cell>
          <cell r="J304">
            <v>20.080000000000005</v>
          </cell>
          <cell r="K304">
            <v>20.759999999999998</v>
          </cell>
          <cell r="L304">
            <v>21.44</v>
          </cell>
          <cell r="M304">
            <v>22.120000000000005</v>
          </cell>
          <cell r="N304">
            <v>22.800000000000004</v>
          </cell>
          <cell r="O304">
            <v>23.879999999999995</v>
          </cell>
          <cell r="P304">
            <v>24.959999999999997</v>
          </cell>
          <cell r="Q304">
            <v>26.04</v>
          </cell>
          <cell r="R304">
            <v>27.12</v>
          </cell>
          <cell r="S304">
            <v>28.199999999999996</v>
          </cell>
          <cell r="T304">
            <v>29.36</v>
          </cell>
          <cell r="U304">
            <v>30.520000000000003</v>
          </cell>
          <cell r="V304">
            <v>31.680000000000003</v>
          </cell>
          <cell r="W304">
            <v>32.839999999999989</v>
          </cell>
          <cell r="X304">
            <v>34</v>
          </cell>
          <cell r="Y304">
            <v>35.360000000000007</v>
          </cell>
          <cell r="Z304">
            <v>36.719999999999992</v>
          </cell>
          <cell r="AA304">
            <v>38.08</v>
          </cell>
          <cell r="AB304">
            <v>39.440000000000005</v>
          </cell>
          <cell r="AC304">
            <v>40.800000000000004</v>
          </cell>
          <cell r="AD304">
            <v>42.439999999999991</v>
          </cell>
          <cell r="AE304">
            <v>44.08</v>
          </cell>
          <cell r="AF304">
            <v>45.720000000000006</v>
          </cell>
          <cell r="AG304">
            <v>47.359999999999992</v>
          </cell>
          <cell r="AH304">
            <v>49</v>
          </cell>
        </row>
        <row r="305">
          <cell r="C305">
            <v>18020</v>
          </cell>
          <cell r="D305">
            <v>16.599999999999998</v>
          </cell>
          <cell r="E305">
            <v>17.160000000000004</v>
          </cell>
          <cell r="F305">
            <v>17.72</v>
          </cell>
          <cell r="G305">
            <v>18.280000000000005</v>
          </cell>
          <cell r="H305">
            <v>18.84</v>
          </cell>
          <cell r="I305">
            <v>19.400000000000002</v>
          </cell>
          <cell r="J305">
            <v>20.280000000000005</v>
          </cell>
          <cell r="K305">
            <v>21.159999999999997</v>
          </cell>
          <cell r="L305">
            <v>22.04</v>
          </cell>
          <cell r="M305">
            <v>22.92</v>
          </cell>
          <cell r="N305">
            <v>23.800000000000004</v>
          </cell>
          <cell r="O305">
            <v>24.679999999999996</v>
          </cell>
          <cell r="P305">
            <v>25.56</v>
          </cell>
          <cell r="Q305">
            <v>26.44</v>
          </cell>
          <cell r="R305">
            <v>27.320000000000004</v>
          </cell>
          <cell r="S305">
            <v>28.199999999999996</v>
          </cell>
          <cell r="T305">
            <v>29.440000000000005</v>
          </cell>
          <cell r="U305">
            <v>30.679999999999996</v>
          </cell>
          <cell r="V305">
            <v>31.92</v>
          </cell>
          <cell r="W305">
            <v>33.160000000000011</v>
          </cell>
          <cell r="X305">
            <v>34.399999999999991</v>
          </cell>
          <cell r="Y305">
            <v>35.879999999999995</v>
          </cell>
          <cell r="Z305">
            <v>37.36</v>
          </cell>
          <cell r="AA305">
            <v>38.840000000000003</v>
          </cell>
          <cell r="AB305">
            <v>40.320000000000007</v>
          </cell>
          <cell r="AC305">
            <v>41.800000000000004</v>
          </cell>
          <cell r="AD305">
            <v>43.439999999999991</v>
          </cell>
          <cell r="AE305">
            <v>45.08</v>
          </cell>
          <cell r="AF305">
            <v>46.720000000000006</v>
          </cell>
          <cell r="AG305">
            <v>48.359999999999992</v>
          </cell>
          <cell r="AH305">
            <v>50</v>
          </cell>
        </row>
        <row r="306">
          <cell r="C306">
            <v>18022</v>
          </cell>
          <cell r="D306">
            <v>17</v>
          </cell>
          <cell r="E306">
            <v>17.600000000000001</v>
          </cell>
          <cell r="F306">
            <v>18.200000000000003</v>
          </cell>
          <cell r="G306">
            <v>18.800000000000004</v>
          </cell>
          <cell r="H306">
            <v>19.400000000000006</v>
          </cell>
          <cell r="I306">
            <v>20</v>
          </cell>
          <cell r="J306">
            <v>20.760000000000005</v>
          </cell>
          <cell r="K306">
            <v>21.52</v>
          </cell>
          <cell r="L306">
            <v>22.280000000000005</v>
          </cell>
          <cell r="M306">
            <v>23.04</v>
          </cell>
          <cell r="N306">
            <v>23.800000000000004</v>
          </cell>
          <cell r="O306">
            <v>24.879999999999995</v>
          </cell>
          <cell r="P306">
            <v>25.959999999999997</v>
          </cell>
          <cell r="Q306">
            <v>27.04</v>
          </cell>
          <cell r="R306">
            <v>28.12</v>
          </cell>
          <cell r="S306">
            <v>29.199999999999996</v>
          </cell>
          <cell r="T306">
            <v>30.36</v>
          </cell>
          <cell r="U306">
            <v>31.520000000000003</v>
          </cell>
          <cell r="V306">
            <v>32.680000000000007</v>
          </cell>
          <cell r="W306">
            <v>33.839999999999989</v>
          </cell>
          <cell r="X306">
            <v>35</v>
          </cell>
          <cell r="Y306">
            <v>36.56</v>
          </cell>
          <cell r="Z306">
            <v>38.120000000000005</v>
          </cell>
          <cell r="AA306">
            <v>39.679999999999986</v>
          </cell>
          <cell r="AB306">
            <v>41.239999999999988</v>
          </cell>
          <cell r="AC306">
            <v>42.800000000000004</v>
          </cell>
          <cell r="AD306">
            <v>44.439999999999991</v>
          </cell>
          <cell r="AE306">
            <v>46.08</v>
          </cell>
          <cell r="AF306">
            <v>47.720000000000006</v>
          </cell>
          <cell r="AG306">
            <v>49.359999999999992</v>
          </cell>
          <cell r="AH306">
            <v>51</v>
          </cell>
        </row>
        <row r="307">
          <cell r="C307">
            <v>18024</v>
          </cell>
          <cell r="D307">
            <v>17</v>
          </cell>
          <cell r="E307">
            <v>17.680000000000003</v>
          </cell>
          <cell r="F307">
            <v>18.359999999999996</v>
          </cell>
          <cell r="G307">
            <v>19.04</v>
          </cell>
          <cell r="H307">
            <v>19.720000000000002</v>
          </cell>
          <cell r="I307">
            <v>20.400000000000002</v>
          </cell>
          <cell r="J307">
            <v>21.280000000000005</v>
          </cell>
          <cell r="K307">
            <v>22.159999999999997</v>
          </cell>
          <cell r="L307">
            <v>23.04</v>
          </cell>
          <cell r="M307">
            <v>23.92</v>
          </cell>
          <cell r="N307">
            <v>24.800000000000004</v>
          </cell>
          <cell r="O307">
            <v>25.759999999999998</v>
          </cell>
          <cell r="P307">
            <v>26.720000000000002</v>
          </cell>
          <cell r="Q307">
            <v>27.68</v>
          </cell>
          <cell r="R307">
            <v>28.640000000000008</v>
          </cell>
          <cell r="S307">
            <v>29.6</v>
          </cell>
          <cell r="T307">
            <v>30.88</v>
          </cell>
          <cell r="U307">
            <v>32.159999999999989</v>
          </cell>
          <cell r="V307">
            <v>33.439999999999991</v>
          </cell>
          <cell r="W307">
            <v>34.719999999999992</v>
          </cell>
          <cell r="X307">
            <v>36</v>
          </cell>
          <cell r="Y307">
            <v>37.440000000000005</v>
          </cell>
          <cell r="Z307">
            <v>38.88000000000001</v>
          </cell>
          <cell r="AA307">
            <v>40.319999999999993</v>
          </cell>
          <cell r="AB307">
            <v>41.76</v>
          </cell>
          <cell r="AC307">
            <v>43.199999999999996</v>
          </cell>
          <cell r="AD307">
            <v>44.96</v>
          </cell>
          <cell r="AE307">
            <v>46.720000000000006</v>
          </cell>
          <cell r="AF307">
            <v>48.480000000000011</v>
          </cell>
          <cell r="AG307">
            <v>50.239999999999995</v>
          </cell>
          <cell r="AH307">
            <v>52</v>
          </cell>
        </row>
        <row r="308">
          <cell r="C308">
            <v>18026</v>
          </cell>
          <cell r="D308">
            <v>17</v>
          </cell>
          <cell r="E308">
            <v>17.680000000000003</v>
          </cell>
          <cell r="F308">
            <v>18.359999999999996</v>
          </cell>
          <cell r="G308">
            <v>19.04</v>
          </cell>
          <cell r="H308">
            <v>19.720000000000002</v>
          </cell>
          <cell r="I308">
            <v>20.400000000000002</v>
          </cell>
          <cell r="J308">
            <v>21.280000000000005</v>
          </cell>
          <cell r="K308">
            <v>22.159999999999997</v>
          </cell>
          <cell r="L308">
            <v>23.04</v>
          </cell>
          <cell r="M308">
            <v>23.92</v>
          </cell>
          <cell r="N308">
            <v>24.800000000000004</v>
          </cell>
          <cell r="O308">
            <v>25.959999999999997</v>
          </cell>
          <cell r="P308">
            <v>27.12</v>
          </cell>
          <cell r="Q308">
            <v>28.279999999999994</v>
          </cell>
          <cell r="R308">
            <v>29.439999999999998</v>
          </cell>
          <cell r="S308">
            <v>30.600000000000005</v>
          </cell>
          <cell r="T308">
            <v>31.759999999999994</v>
          </cell>
          <cell r="U308">
            <v>32.919999999999995</v>
          </cell>
          <cell r="V308">
            <v>34.08</v>
          </cell>
          <cell r="W308">
            <v>35.24</v>
          </cell>
          <cell r="X308">
            <v>36.399999999999991</v>
          </cell>
          <cell r="Y308">
            <v>37.959999999999994</v>
          </cell>
          <cell r="Z308">
            <v>39.519999999999996</v>
          </cell>
          <cell r="AA308">
            <v>41.08</v>
          </cell>
          <cell r="AB308">
            <v>42.64</v>
          </cell>
          <cell r="AC308">
            <v>44.199999999999996</v>
          </cell>
          <cell r="AD308">
            <v>46.040000000000006</v>
          </cell>
          <cell r="AE308">
            <v>47.879999999999995</v>
          </cell>
          <cell r="AF308">
            <v>49.720000000000006</v>
          </cell>
          <cell r="AG308">
            <v>51.560000000000016</v>
          </cell>
          <cell r="AH308">
            <v>53.399999999999991</v>
          </cell>
        </row>
        <row r="309">
          <cell r="C309">
            <v>18028</v>
          </cell>
          <cell r="D309">
            <v>18</v>
          </cell>
          <cell r="E309">
            <v>18.680000000000003</v>
          </cell>
          <cell r="F309">
            <v>19.360000000000007</v>
          </cell>
          <cell r="G309">
            <v>20.04</v>
          </cell>
          <cell r="H309">
            <v>20.720000000000002</v>
          </cell>
          <cell r="I309">
            <v>21.400000000000002</v>
          </cell>
          <cell r="J309">
            <v>22.159999999999997</v>
          </cell>
          <cell r="K309">
            <v>22.92</v>
          </cell>
          <cell r="L309">
            <v>23.680000000000007</v>
          </cell>
          <cell r="M309">
            <v>24.44</v>
          </cell>
          <cell r="N309">
            <v>25.199999999999996</v>
          </cell>
          <cell r="O309">
            <v>26.279999999999998</v>
          </cell>
          <cell r="P309">
            <v>27.36</v>
          </cell>
          <cell r="Q309">
            <v>28.440000000000005</v>
          </cell>
          <cell r="R309">
            <v>29.520000000000003</v>
          </cell>
          <cell r="S309">
            <v>30.600000000000005</v>
          </cell>
          <cell r="T309">
            <v>31.959999999999997</v>
          </cell>
          <cell r="U309">
            <v>33.32</v>
          </cell>
          <cell r="V309">
            <v>34.680000000000007</v>
          </cell>
          <cell r="W309">
            <v>36.039999999999992</v>
          </cell>
          <cell r="X309">
            <v>37.399999999999991</v>
          </cell>
          <cell r="Y309">
            <v>38.959999999999994</v>
          </cell>
          <cell r="Z309">
            <v>40.519999999999996</v>
          </cell>
          <cell r="AA309">
            <v>42.08</v>
          </cell>
          <cell r="AB309">
            <v>43.64</v>
          </cell>
          <cell r="AC309">
            <v>45.199999999999996</v>
          </cell>
          <cell r="AD309">
            <v>47.040000000000006</v>
          </cell>
          <cell r="AE309">
            <v>48.879999999999995</v>
          </cell>
          <cell r="AF309">
            <v>50.720000000000006</v>
          </cell>
          <cell r="AG309">
            <v>52.560000000000016</v>
          </cell>
          <cell r="AH309">
            <v>54.399999999999991</v>
          </cell>
        </row>
        <row r="310">
          <cell r="C310">
            <v>18030</v>
          </cell>
          <cell r="D310">
            <v>18</v>
          </cell>
          <cell r="E310">
            <v>18.680000000000003</v>
          </cell>
          <cell r="F310">
            <v>19.360000000000007</v>
          </cell>
          <cell r="G310">
            <v>20.04</v>
          </cell>
          <cell r="H310">
            <v>20.720000000000002</v>
          </cell>
          <cell r="I310">
            <v>21.400000000000002</v>
          </cell>
          <cell r="J310">
            <v>22.280000000000005</v>
          </cell>
          <cell r="K310">
            <v>23.159999999999997</v>
          </cell>
          <cell r="L310">
            <v>24.04</v>
          </cell>
          <cell r="M310">
            <v>24.92</v>
          </cell>
          <cell r="N310">
            <v>25.800000000000004</v>
          </cell>
          <cell r="O310">
            <v>26.959999999999997</v>
          </cell>
          <cell r="P310">
            <v>28.12</v>
          </cell>
          <cell r="Q310">
            <v>29.279999999999994</v>
          </cell>
          <cell r="R310">
            <v>30.439999999999998</v>
          </cell>
          <cell r="S310">
            <v>31.600000000000005</v>
          </cell>
          <cell r="T310">
            <v>32.959999999999994</v>
          </cell>
          <cell r="U310">
            <v>34.32</v>
          </cell>
          <cell r="V310">
            <v>35.680000000000007</v>
          </cell>
          <cell r="W310">
            <v>37.039999999999992</v>
          </cell>
          <cell r="X310">
            <v>38.399999999999991</v>
          </cell>
          <cell r="Y310">
            <v>39.959999999999994</v>
          </cell>
          <cell r="Z310">
            <v>41.519999999999996</v>
          </cell>
          <cell r="AA310">
            <v>43.08</v>
          </cell>
          <cell r="AB310">
            <v>44.64</v>
          </cell>
          <cell r="AC310">
            <v>46.199999999999996</v>
          </cell>
          <cell r="AD310">
            <v>48.040000000000006</v>
          </cell>
          <cell r="AE310">
            <v>49.879999999999995</v>
          </cell>
          <cell r="AF310">
            <v>51.720000000000006</v>
          </cell>
          <cell r="AG310">
            <v>53.560000000000016</v>
          </cell>
          <cell r="AH310">
            <v>55.399999999999991</v>
          </cell>
        </row>
        <row r="311">
          <cell r="C311">
            <v>19000</v>
          </cell>
          <cell r="D311">
            <v>12.8</v>
          </cell>
          <cell r="E311">
            <v>13.44</v>
          </cell>
          <cell r="F311">
            <v>14.08</v>
          </cell>
          <cell r="G311">
            <v>14.72</v>
          </cell>
          <cell r="H311">
            <v>15.36</v>
          </cell>
          <cell r="I311">
            <v>16</v>
          </cell>
          <cell r="J311">
            <v>16.440000000000001</v>
          </cell>
          <cell r="K311">
            <v>16.88</v>
          </cell>
          <cell r="L311">
            <v>17.32</v>
          </cell>
          <cell r="M311">
            <v>17.760000000000002</v>
          </cell>
          <cell r="N311">
            <v>18.2</v>
          </cell>
          <cell r="O311">
            <v>19.04</v>
          </cell>
          <cell r="P311">
            <v>19.88</v>
          </cell>
          <cell r="Q311">
            <v>20.72</v>
          </cell>
          <cell r="R311">
            <v>21.56</v>
          </cell>
          <cell r="S311">
            <v>22.4</v>
          </cell>
          <cell r="T311">
            <v>23.24</v>
          </cell>
          <cell r="U311">
            <v>24.08</v>
          </cell>
          <cell r="V311">
            <v>24.92</v>
          </cell>
          <cell r="W311">
            <v>25.76</v>
          </cell>
          <cell r="X311">
            <v>26.6</v>
          </cell>
          <cell r="Y311">
            <v>27.64</v>
          </cell>
          <cell r="Z311">
            <v>28.68</v>
          </cell>
          <cell r="AA311">
            <v>29.72</v>
          </cell>
          <cell r="AB311">
            <v>30.76</v>
          </cell>
          <cell r="AC311">
            <v>31.8</v>
          </cell>
          <cell r="AD311">
            <v>32.92</v>
          </cell>
          <cell r="AE311">
            <v>34.04</v>
          </cell>
          <cell r="AF311">
            <v>35.159999999999997</v>
          </cell>
          <cell r="AG311">
            <v>36.28</v>
          </cell>
          <cell r="AH311">
            <v>37.4</v>
          </cell>
        </row>
        <row r="312">
          <cell r="C312">
            <v>19002</v>
          </cell>
          <cell r="D312">
            <v>12.8</v>
          </cell>
          <cell r="E312">
            <v>13.44</v>
          </cell>
          <cell r="F312">
            <v>14.08</v>
          </cell>
          <cell r="G312">
            <v>14.72</v>
          </cell>
          <cell r="H312">
            <v>15.36</v>
          </cell>
          <cell r="I312">
            <v>16</v>
          </cell>
          <cell r="J312">
            <v>16.440000000000001</v>
          </cell>
          <cell r="K312">
            <v>16.88</v>
          </cell>
          <cell r="L312">
            <v>17.32</v>
          </cell>
          <cell r="M312">
            <v>17.760000000000002</v>
          </cell>
          <cell r="N312">
            <v>18.2</v>
          </cell>
          <cell r="O312">
            <v>19.04</v>
          </cell>
          <cell r="P312">
            <v>19.88</v>
          </cell>
          <cell r="Q312">
            <v>20.72</v>
          </cell>
          <cell r="R312">
            <v>21.56</v>
          </cell>
          <cell r="S312">
            <v>22.4</v>
          </cell>
          <cell r="T312">
            <v>23.24</v>
          </cell>
          <cell r="U312">
            <v>24.08</v>
          </cell>
          <cell r="V312">
            <v>24.92</v>
          </cell>
          <cell r="W312">
            <v>25.76</v>
          </cell>
          <cell r="X312">
            <v>26.6</v>
          </cell>
          <cell r="Y312">
            <v>27.64</v>
          </cell>
          <cell r="Z312">
            <v>28.68</v>
          </cell>
          <cell r="AA312">
            <v>29.72</v>
          </cell>
          <cell r="AB312">
            <v>30.76</v>
          </cell>
          <cell r="AC312">
            <v>31.8</v>
          </cell>
          <cell r="AD312">
            <v>32.92</v>
          </cell>
          <cell r="AE312">
            <v>34.04</v>
          </cell>
          <cell r="AF312">
            <v>35.159999999999997</v>
          </cell>
          <cell r="AG312">
            <v>36.28</v>
          </cell>
          <cell r="AH312">
            <v>37.4</v>
          </cell>
        </row>
        <row r="313">
          <cell r="C313">
            <v>19004</v>
          </cell>
          <cell r="D313">
            <v>12.799999999999997</v>
          </cell>
          <cell r="E313">
            <v>13.440000000000001</v>
          </cell>
          <cell r="F313">
            <v>14.08</v>
          </cell>
          <cell r="G313">
            <v>14.719999999999999</v>
          </cell>
          <cell r="H313">
            <v>15.36</v>
          </cell>
          <cell r="I313">
            <v>16</v>
          </cell>
          <cell r="J313">
            <v>16.440000000000005</v>
          </cell>
          <cell r="K313">
            <v>16.879999999999995</v>
          </cell>
          <cell r="L313">
            <v>17.32</v>
          </cell>
          <cell r="M313">
            <v>17.760000000000005</v>
          </cell>
          <cell r="N313">
            <v>18.200000000000003</v>
          </cell>
          <cell r="O313">
            <v>19.040000000000006</v>
          </cell>
          <cell r="P313">
            <v>19.879999999999995</v>
          </cell>
          <cell r="Q313">
            <v>20.72</v>
          </cell>
          <cell r="R313">
            <v>21.560000000000002</v>
          </cell>
          <cell r="S313">
            <v>22.400000000000006</v>
          </cell>
          <cell r="T313">
            <v>23.239999999999995</v>
          </cell>
          <cell r="U313">
            <v>24.08</v>
          </cell>
          <cell r="V313">
            <v>24.92</v>
          </cell>
          <cell r="W313">
            <v>25.760000000000005</v>
          </cell>
          <cell r="X313">
            <v>26.599999999999994</v>
          </cell>
          <cell r="Y313">
            <v>27.64</v>
          </cell>
          <cell r="Z313">
            <v>28.680000000000007</v>
          </cell>
          <cell r="AA313">
            <v>29.720000000000006</v>
          </cell>
          <cell r="AB313">
            <v>30.759999999999994</v>
          </cell>
          <cell r="AC313">
            <v>31.800000000000008</v>
          </cell>
          <cell r="AD313">
            <v>32.919999999999995</v>
          </cell>
          <cell r="AE313">
            <v>34.040000000000006</v>
          </cell>
          <cell r="AF313">
            <v>35.159999999999989</v>
          </cell>
          <cell r="AG313">
            <v>36.28</v>
          </cell>
          <cell r="AH313">
            <v>37.400000000000006</v>
          </cell>
        </row>
        <row r="314">
          <cell r="C314">
            <v>19006</v>
          </cell>
          <cell r="D314">
            <v>13.799999999999997</v>
          </cell>
          <cell r="E314">
            <v>14.240000000000002</v>
          </cell>
          <cell r="F314">
            <v>14.680000000000003</v>
          </cell>
          <cell r="G314">
            <v>15.12</v>
          </cell>
          <cell r="H314">
            <v>15.560000000000002</v>
          </cell>
          <cell r="I314">
            <v>16</v>
          </cell>
          <cell r="J314">
            <v>16.640000000000004</v>
          </cell>
          <cell r="K314">
            <v>17.279999999999994</v>
          </cell>
          <cell r="L314">
            <v>17.919999999999998</v>
          </cell>
          <cell r="M314">
            <v>18.560000000000002</v>
          </cell>
          <cell r="N314">
            <v>19.200000000000003</v>
          </cell>
          <cell r="O314">
            <v>19.879999999999995</v>
          </cell>
          <cell r="P314">
            <v>20.560000000000002</v>
          </cell>
          <cell r="Q314">
            <v>21.240000000000009</v>
          </cell>
          <cell r="R314">
            <v>21.92</v>
          </cell>
          <cell r="S314">
            <v>22.599999999999994</v>
          </cell>
          <cell r="T314">
            <v>23.599999999999994</v>
          </cell>
          <cell r="U314">
            <v>24.599999999999994</v>
          </cell>
          <cell r="V314">
            <v>25.599999999999994</v>
          </cell>
          <cell r="W314">
            <v>26.599999999999994</v>
          </cell>
          <cell r="X314">
            <v>27.599999999999994</v>
          </cell>
          <cell r="Y314">
            <v>28.68</v>
          </cell>
          <cell r="Z314">
            <v>29.760000000000005</v>
          </cell>
          <cell r="AA314">
            <v>30.840000000000007</v>
          </cell>
          <cell r="AB314">
            <v>31.919999999999991</v>
          </cell>
          <cell r="AC314">
            <v>33</v>
          </cell>
          <cell r="AD314">
            <v>34.120000000000012</v>
          </cell>
          <cell r="AE314">
            <v>35.239999999999995</v>
          </cell>
          <cell r="AF314">
            <v>36.360000000000007</v>
          </cell>
          <cell r="AG314">
            <v>37.47999999999999</v>
          </cell>
          <cell r="AH314">
            <v>38.599999999999994</v>
          </cell>
        </row>
        <row r="315">
          <cell r="C315">
            <v>19008</v>
          </cell>
          <cell r="D315">
            <v>13.799999999999997</v>
          </cell>
          <cell r="E315">
            <v>14.240000000000002</v>
          </cell>
          <cell r="F315">
            <v>14.680000000000003</v>
          </cell>
          <cell r="G315">
            <v>15.12</v>
          </cell>
          <cell r="H315">
            <v>15.560000000000002</v>
          </cell>
          <cell r="I315">
            <v>16</v>
          </cell>
          <cell r="J315">
            <v>16.640000000000004</v>
          </cell>
          <cell r="K315">
            <v>17.279999999999994</v>
          </cell>
          <cell r="L315">
            <v>17.919999999999998</v>
          </cell>
          <cell r="M315">
            <v>18.560000000000002</v>
          </cell>
          <cell r="N315">
            <v>19.200000000000003</v>
          </cell>
          <cell r="O315">
            <v>20.040000000000006</v>
          </cell>
          <cell r="P315">
            <v>20.879999999999995</v>
          </cell>
          <cell r="Q315">
            <v>21.72</v>
          </cell>
          <cell r="R315">
            <v>22.560000000000002</v>
          </cell>
          <cell r="S315">
            <v>23.400000000000006</v>
          </cell>
          <cell r="T315">
            <v>24.279999999999998</v>
          </cell>
          <cell r="U315">
            <v>25.160000000000004</v>
          </cell>
          <cell r="V315">
            <v>26.04</v>
          </cell>
          <cell r="W315">
            <v>26.920000000000009</v>
          </cell>
          <cell r="X315">
            <v>27.8</v>
          </cell>
          <cell r="Y315">
            <v>29.04</v>
          </cell>
          <cell r="Z315">
            <v>30.27999999999999</v>
          </cell>
          <cell r="AA315">
            <v>31.519999999999992</v>
          </cell>
          <cell r="AB315">
            <v>32.759999999999991</v>
          </cell>
          <cell r="AC315">
            <v>34</v>
          </cell>
          <cell r="AD315">
            <v>35.280000000000008</v>
          </cell>
          <cell r="AE315">
            <v>36.560000000000016</v>
          </cell>
          <cell r="AF315">
            <v>37.839999999999996</v>
          </cell>
          <cell r="AG315">
            <v>39.120000000000005</v>
          </cell>
          <cell r="AH315">
            <v>40.400000000000006</v>
          </cell>
        </row>
        <row r="316">
          <cell r="C316">
            <v>19010</v>
          </cell>
          <cell r="D316">
            <v>14</v>
          </cell>
          <cell r="E316">
            <v>14.600000000000001</v>
          </cell>
          <cell r="F316">
            <v>15.200000000000003</v>
          </cell>
          <cell r="G316">
            <v>15.800000000000002</v>
          </cell>
          <cell r="H316">
            <v>16.400000000000006</v>
          </cell>
          <cell r="I316">
            <v>17</v>
          </cell>
          <cell r="J316">
            <v>17.640000000000004</v>
          </cell>
          <cell r="K316">
            <v>18.280000000000008</v>
          </cell>
          <cell r="L316">
            <v>18.919999999999998</v>
          </cell>
          <cell r="M316">
            <v>19.560000000000002</v>
          </cell>
          <cell r="N316">
            <v>20.200000000000003</v>
          </cell>
          <cell r="O316">
            <v>20.879999999999995</v>
          </cell>
          <cell r="P316">
            <v>21.560000000000002</v>
          </cell>
          <cell r="Q316">
            <v>22.240000000000009</v>
          </cell>
          <cell r="R316">
            <v>22.92</v>
          </cell>
          <cell r="S316">
            <v>23.599999999999994</v>
          </cell>
          <cell r="T316">
            <v>24.639999999999997</v>
          </cell>
          <cell r="U316">
            <v>25.68</v>
          </cell>
          <cell r="V316">
            <v>26.720000000000006</v>
          </cell>
          <cell r="W316">
            <v>27.76</v>
          </cell>
          <cell r="X316">
            <v>28.800000000000004</v>
          </cell>
          <cell r="Y316">
            <v>30.04</v>
          </cell>
          <cell r="Z316">
            <v>31.27999999999999</v>
          </cell>
          <cell r="AA316">
            <v>32.519999999999989</v>
          </cell>
          <cell r="AB316">
            <v>33.759999999999991</v>
          </cell>
          <cell r="AC316">
            <v>35</v>
          </cell>
          <cell r="AD316">
            <v>36.320000000000007</v>
          </cell>
          <cell r="AE316">
            <v>37.640000000000015</v>
          </cell>
          <cell r="AF316">
            <v>38.959999999999994</v>
          </cell>
          <cell r="AG316">
            <v>40.28</v>
          </cell>
          <cell r="AH316">
            <v>41.599999999999994</v>
          </cell>
        </row>
        <row r="317">
          <cell r="C317">
            <v>19012</v>
          </cell>
          <cell r="D317">
            <v>14</v>
          </cell>
          <cell r="E317">
            <v>14.600000000000001</v>
          </cell>
          <cell r="F317">
            <v>15.200000000000003</v>
          </cell>
          <cell r="G317">
            <v>15.800000000000002</v>
          </cell>
          <cell r="H317">
            <v>16.400000000000006</v>
          </cell>
          <cell r="I317">
            <v>17</v>
          </cell>
          <cell r="J317">
            <v>17.640000000000004</v>
          </cell>
          <cell r="K317">
            <v>18.280000000000008</v>
          </cell>
          <cell r="L317">
            <v>18.919999999999998</v>
          </cell>
          <cell r="M317">
            <v>19.560000000000002</v>
          </cell>
          <cell r="N317">
            <v>20.200000000000003</v>
          </cell>
          <cell r="O317">
            <v>21.079999999999995</v>
          </cell>
          <cell r="P317">
            <v>21.96</v>
          </cell>
          <cell r="Q317">
            <v>22.840000000000007</v>
          </cell>
          <cell r="R317">
            <v>23.72</v>
          </cell>
          <cell r="S317">
            <v>24.599999999999994</v>
          </cell>
          <cell r="T317">
            <v>25.64</v>
          </cell>
          <cell r="U317">
            <v>26.680000000000007</v>
          </cell>
          <cell r="V317">
            <v>27.720000000000002</v>
          </cell>
          <cell r="W317">
            <v>28.759999999999998</v>
          </cell>
          <cell r="X317">
            <v>29.800000000000004</v>
          </cell>
          <cell r="Y317">
            <v>30.919999999999995</v>
          </cell>
          <cell r="Z317">
            <v>32.040000000000006</v>
          </cell>
          <cell r="AA317">
            <v>33.159999999999989</v>
          </cell>
          <cell r="AB317">
            <v>34.28</v>
          </cell>
          <cell r="AC317">
            <v>35.400000000000006</v>
          </cell>
          <cell r="AD317">
            <v>36.840000000000011</v>
          </cell>
          <cell r="AE317">
            <v>38.279999999999987</v>
          </cell>
          <cell r="AF317">
            <v>39.719999999999992</v>
          </cell>
          <cell r="AG317">
            <v>41.16</v>
          </cell>
          <cell r="AH317">
            <v>42.599999999999994</v>
          </cell>
        </row>
        <row r="318">
          <cell r="C318">
            <v>19014</v>
          </cell>
          <cell r="D318">
            <v>14.799999999999997</v>
          </cell>
          <cell r="E318">
            <v>15.280000000000003</v>
          </cell>
          <cell r="F318">
            <v>15.759999999999998</v>
          </cell>
          <cell r="G318">
            <v>16.240000000000006</v>
          </cell>
          <cell r="H318">
            <v>16.72</v>
          </cell>
          <cell r="I318">
            <v>17.200000000000003</v>
          </cell>
          <cell r="J318">
            <v>17.840000000000007</v>
          </cell>
          <cell r="K318">
            <v>18.479999999999997</v>
          </cell>
          <cell r="L318">
            <v>19.12</v>
          </cell>
          <cell r="M318">
            <v>19.760000000000005</v>
          </cell>
          <cell r="N318">
            <v>20.400000000000006</v>
          </cell>
          <cell r="O318">
            <v>21.239999999999995</v>
          </cell>
          <cell r="P318">
            <v>22.08</v>
          </cell>
          <cell r="Q318">
            <v>22.92</v>
          </cell>
          <cell r="R318">
            <v>23.760000000000005</v>
          </cell>
          <cell r="S318">
            <v>24.599999999999994</v>
          </cell>
          <cell r="T318">
            <v>25.68</v>
          </cell>
          <cell r="U318">
            <v>26.760000000000005</v>
          </cell>
          <cell r="V318">
            <v>27.84</v>
          </cell>
          <cell r="W318">
            <v>28.919999999999995</v>
          </cell>
          <cell r="X318">
            <v>30</v>
          </cell>
          <cell r="Y318">
            <v>31.280000000000005</v>
          </cell>
          <cell r="Z318">
            <v>32.559999999999988</v>
          </cell>
          <cell r="AA318">
            <v>33.839999999999996</v>
          </cell>
          <cell r="AB318">
            <v>35.120000000000005</v>
          </cell>
          <cell r="AC318">
            <v>36.400000000000006</v>
          </cell>
          <cell r="AD318">
            <v>37.88000000000001</v>
          </cell>
          <cell r="AE318">
            <v>39.359999999999985</v>
          </cell>
          <cell r="AF318">
            <v>40.839999999999989</v>
          </cell>
          <cell r="AG318">
            <v>42.319999999999993</v>
          </cell>
          <cell r="AH318">
            <v>43.800000000000011</v>
          </cell>
        </row>
        <row r="319">
          <cell r="C319">
            <v>19016</v>
          </cell>
          <cell r="D319">
            <v>15</v>
          </cell>
          <cell r="E319">
            <v>15.600000000000001</v>
          </cell>
          <cell r="F319">
            <v>16.200000000000003</v>
          </cell>
          <cell r="G319">
            <v>16.800000000000004</v>
          </cell>
          <cell r="H319">
            <v>17.400000000000006</v>
          </cell>
          <cell r="I319">
            <v>18</v>
          </cell>
          <cell r="J319">
            <v>18.640000000000004</v>
          </cell>
          <cell r="K319">
            <v>19.280000000000008</v>
          </cell>
          <cell r="L319">
            <v>19.919999999999998</v>
          </cell>
          <cell r="M319">
            <v>20.560000000000002</v>
          </cell>
          <cell r="N319">
            <v>21.200000000000003</v>
          </cell>
          <cell r="O319">
            <v>22.079999999999995</v>
          </cell>
          <cell r="P319">
            <v>22.96</v>
          </cell>
          <cell r="Q319">
            <v>23.840000000000007</v>
          </cell>
          <cell r="R319">
            <v>24.72</v>
          </cell>
          <cell r="S319">
            <v>25.599999999999994</v>
          </cell>
          <cell r="T319">
            <v>26.68</v>
          </cell>
          <cell r="U319">
            <v>27.760000000000005</v>
          </cell>
          <cell r="V319">
            <v>28.840000000000003</v>
          </cell>
          <cell r="W319">
            <v>29.919999999999995</v>
          </cell>
          <cell r="X319">
            <v>31</v>
          </cell>
          <cell r="Y319">
            <v>32.280000000000008</v>
          </cell>
          <cell r="Z319">
            <v>33.559999999999988</v>
          </cell>
          <cell r="AA319">
            <v>34.839999999999996</v>
          </cell>
          <cell r="AB319">
            <v>36.120000000000005</v>
          </cell>
          <cell r="AC319">
            <v>37.400000000000006</v>
          </cell>
          <cell r="AD319">
            <v>38.88000000000001</v>
          </cell>
          <cell r="AE319">
            <v>40.359999999999985</v>
          </cell>
          <cell r="AF319">
            <v>41.839999999999989</v>
          </cell>
          <cell r="AG319">
            <v>43.319999999999993</v>
          </cell>
          <cell r="AH319">
            <v>44.800000000000011</v>
          </cell>
        </row>
        <row r="320">
          <cell r="C320">
            <v>19018</v>
          </cell>
          <cell r="D320">
            <v>15</v>
          </cell>
          <cell r="E320">
            <v>15.640000000000002</v>
          </cell>
          <cell r="F320">
            <v>16.279999999999994</v>
          </cell>
          <cell r="G320">
            <v>16.919999999999998</v>
          </cell>
          <cell r="H320">
            <v>17.560000000000002</v>
          </cell>
          <cell r="I320">
            <v>18.200000000000003</v>
          </cell>
          <cell r="J320">
            <v>18.840000000000007</v>
          </cell>
          <cell r="K320">
            <v>19.479999999999997</v>
          </cell>
          <cell r="L320">
            <v>20.12</v>
          </cell>
          <cell r="M320">
            <v>20.760000000000005</v>
          </cell>
          <cell r="N320">
            <v>21.400000000000006</v>
          </cell>
          <cell r="O320">
            <v>22.439999999999994</v>
          </cell>
          <cell r="P320">
            <v>23.479999999999997</v>
          </cell>
          <cell r="Q320">
            <v>24.52</v>
          </cell>
          <cell r="R320">
            <v>25.560000000000002</v>
          </cell>
          <cell r="S320">
            <v>26.599999999999994</v>
          </cell>
          <cell r="T320">
            <v>27.68</v>
          </cell>
          <cell r="U320">
            <v>28.760000000000005</v>
          </cell>
          <cell r="V320">
            <v>29.840000000000003</v>
          </cell>
          <cell r="W320">
            <v>30.919999999999991</v>
          </cell>
          <cell r="X320">
            <v>32</v>
          </cell>
          <cell r="Y320">
            <v>33.280000000000008</v>
          </cell>
          <cell r="Z320">
            <v>34.559999999999988</v>
          </cell>
          <cell r="AA320">
            <v>35.839999999999996</v>
          </cell>
          <cell r="AB320">
            <v>37.120000000000005</v>
          </cell>
          <cell r="AC320">
            <v>38.400000000000006</v>
          </cell>
          <cell r="AD320">
            <v>39.919999999999987</v>
          </cell>
          <cell r="AE320">
            <v>41.44</v>
          </cell>
          <cell r="AF320">
            <v>42.960000000000008</v>
          </cell>
          <cell r="AG320">
            <v>44.47999999999999</v>
          </cell>
          <cell r="AH320">
            <v>46</v>
          </cell>
        </row>
        <row r="321">
          <cell r="C321">
            <v>19020</v>
          </cell>
          <cell r="D321">
            <v>15.799999999999997</v>
          </cell>
          <cell r="E321">
            <v>16.280000000000005</v>
          </cell>
          <cell r="F321">
            <v>16.759999999999998</v>
          </cell>
          <cell r="G321">
            <v>17.240000000000006</v>
          </cell>
          <cell r="H321">
            <v>17.72</v>
          </cell>
          <cell r="I321">
            <v>18.200000000000003</v>
          </cell>
          <cell r="J321">
            <v>19.040000000000006</v>
          </cell>
          <cell r="K321">
            <v>19.879999999999995</v>
          </cell>
          <cell r="L321">
            <v>20.72</v>
          </cell>
          <cell r="M321">
            <v>21.560000000000002</v>
          </cell>
          <cell r="N321">
            <v>22.400000000000006</v>
          </cell>
          <cell r="O321">
            <v>23.239999999999995</v>
          </cell>
          <cell r="P321">
            <v>24.08</v>
          </cell>
          <cell r="Q321">
            <v>24.92</v>
          </cell>
          <cell r="R321">
            <v>25.760000000000005</v>
          </cell>
          <cell r="S321">
            <v>26.599999999999994</v>
          </cell>
          <cell r="T321">
            <v>27.720000000000006</v>
          </cell>
          <cell r="U321">
            <v>28.839999999999996</v>
          </cell>
          <cell r="V321">
            <v>29.96</v>
          </cell>
          <cell r="W321">
            <v>31.080000000000009</v>
          </cell>
          <cell r="X321">
            <v>32.199999999999989</v>
          </cell>
          <cell r="Y321">
            <v>33.639999999999993</v>
          </cell>
          <cell r="Z321">
            <v>35.08</v>
          </cell>
          <cell r="AA321">
            <v>36.520000000000003</v>
          </cell>
          <cell r="AB321">
            <v>37.960000000000008</v>
          </cell>
          <cell r="AC321">
            <v>39.400000000000006</v>
          </cell>
          <cell r="AD321">
            <v>40.919999999999987</v>
          </cell>
          <cell r="AE321">
            <v>42.44</v>
          </cell>
          <cell r="AF321">
            <v>43.960000000000008</v>
          </cell>
          <cell r="AG321">
            <v>45.47999999999999</v>
          </cell>
          <cell r="AH321">
            <v>47</v>
          </cell>
        </row>
        <row r="322">
          <cell r="C322">
            <v>19022</v>
          </cell>
          <cell r="D322">
            <v>16</v>
          </cell>
          <cell r="E322">
            <v>16.600000000000001</v>
          </cell>
          <cell r="F322">
            <v>17.200000000000003</v>
          </cell>
          <cell r="G322">
            <v>17.800000000000004</v>
          </cell>
          <cell r="H322">
            <v>18.400000000000006</v>
          </cell>
          <cell r="I322">
            <v>19</v>
          </cell>
          <cell r="J322">
            <v>19.680000000000007</v>
          </cell>
          <cell r="K322">
            <v>20.36</v>
          </cell>
          <cell r="L322">
            <v>21.040000000000006</v>
          </cell>
          <cell r="M322">
            <v>21.72</v>
          </cell>
          <cell r="N322">
            <v>22.400000000000006</v>
          </cell>
          <cell r="O322">
            <v>23.439999999999994</v>
          </cell>
          <cell r="P322">
            <v>24.479999999999997</v>
          </cell>
          <cell r="Q322">
            <v>25.52</v>
          </cell>
          <cell r="R322">
            <v>26.560000000000002</v>
          </cell>
          <cell r="S322">
            <v>27.599999999999994</v>
          </cell>
          <cell r="T322">
            <v>28.68</v>
          </cell>
          <cell r="U322">
            <v>29.760000000000005</v>
          </cell>
          <cell r="V322">
            <v>30.840000000000007</v>
          </cell>
          <cell r="W322">
            <v>31.919999999999991</v>
          </cell>
          <cell r="X322">
            <v>33</v>
          </cell>
          <cell r="Y322">
            <v>34.480000000000004</v>
          </cell>
          <cell r="Z322">
            <v>35.960000000000008</v>
          </cell>
          <cell r="AA322">
            <v>37.439999999999984</v>
          </cell>
          <cell r="AB322">
            <v>38.919999999999987</v>
          </cell>
          <cell r="AC322">
            <v>40.400000000000006</v>
          </cell>
          <cell r="AD322">
            <v>41.919999999999987</v>
          </cell>
          <cell r="AE322">
            <v>43.44</v>
          </cell>
          <cell r="AF322">
            <v>44.960000000000008</v>
          </cell>
          <cell r="AG322">
            <v>46.47999999999999</v>
          </cell>
          <cell r="AH322">
            <v>48</v>
          </cell>
        </row>
        <row r="323">
          <cell r="C323">
            <v>19024</v>
          </cell>
          <cell r="D323">
            <v>16</v>
          </cell>
          <cell r="E323">
            <v>16.640000000000004</v>
          </cell>
          <cell r="F323">
            <v>17.279999999999994</v>
          </cell>
          <cell r="G323">
            <v>17.919999999999998</v>
          </cell>
          <cell r="H323">
            <v>18.560000000000002</v>
          </cell>
          <cell r="I323">
            <v>19.200000000000003</v>
          </cell>
          <cell r="J323">
            <v>20.040000000000006</v>
          </cell>
          <cell r="K323">
            <v>20.879999999999995</v>
          </cell>
          <cell r="L323">
            <v>21.72</v>
          </cell>
          <cell r="M323">
            <v>22.560000000000002</v>
          </cell>
          <cell r="N323">
            <v>23.400000000000006</v>
          </cell>
          <cell r="O323">
            <v>24.279999999999998</v>
          </cell>
          <cell r="P323">
            <v>25.160000000000004</v>
          </cell>
          <cell r="Q323">
            <v>26.04</v>
          </cell>
          <cell r="R323">
            <v>26.920000000000009</v>
          </cell>
          <cell r="S323">
            <v>27.8</v>
          </cell>
          <cell r="T323">
            <v>29.04</v>
          </cell>
          <cell r="U323">
            <v>30.27999999999999</v>
          </cell>
          <cell r="V323">
            <v>31.519999999999992</v>
          </cell>
          <cell r="W323">
            <v>32.759999999999991</v>
          </cell>
          <cell r="X323">
            <v>34</v>
          </cell>
          <cell r="Y323">
            <v>35.320000000000007</v>
          </cell>
          <cell r="Z323">
            <v>36.640000000000015</v>
          </cell>
          <cell r="AA323">
            <v>37.959999999999994</v>
          </cell>
          <cell r="AB323">
            <v>39.28</v>
          </cell>
          <cell r="AC323">
            <v>40.599999999999994</v>
          </cell>
          <cell r="AD323">
            <v>42.28</v>
          </cell>
          <cell r="AE323">
            <v>43.960000000000008</v>
          </cell>
          <cell r="AF323">
            <v>45.640000000000015</v>
          </cell>
          <cell r="AG323">
            <v>47.319999999999993</v>
          </cell>
          <cell r="AH323">
            <v>49</v>
          </cell>
        </row>
        <row r="324">
          <cell r="C324">
            <v>19026</v>
          </cell>
          <cell r="D324">
            <v>16</v>
          </cell>
          <cell r="E324">
            <v>16.640000000000004</v>
          </cell>
          <cell r="F324">
            <v>17.279999999999994</v>
          </cell>
          <cell r="G324">
            <v>17.919999999999998</v>
          </cell>
          <cell r="H324">
            <v>18.560000000000002</v>
          </cell>
          <cell r="I324">
            <v>19.200000000000003</v>
          </cell>
          <cell r="J324">
            <v>20.040000000000006</v>
          </cell>
          <cell r="K324">
            <v>20.879999999999995</v>
          </cell>
          <cell r="L324">
            <v>21.72</v>
          </cell>
          <cell r="M324">
            <v>22.560000000000002</v>
          </cell>
          <cell r="N324">
            <v>23.400000000000006</v>
          </cell>
          <cell r="O324">
            <v>24.479999999999997</v>
          </cell>
          <cell r="P324">
            <v>25.560000000000002</v>
          </cell>
          <cell r="Q324">
            <v>26.639999999999993</v>
          </cell>
          <cell r="R324">
            <v>27.72</v>
          </cell>
          <cell r="S324">
            <v>28.800000000000004</v>
          </cell>
          <cell r="T324">
            <v>29.879999999999995</v>
          </cell>
          <cell r="U324">
            <v>30.959999999999994</v>
          </cell>
          <cell r="V324">
            <v>32.04</v>
          </cell>
          <cell r="W324">
            <v>33.120000000000005</v>
          </cell>
          <cell r="X324">
            <v>34.199999999999989</v>
          </cell>
          <cell r="Y324">
            <v>35.679999999999993</v>
          </cell>
          <cell r="Z324">
            <v>37.159999999999997</v>
          </cell>
          <cell r="AA324">
            <v>38.64</v>
          </cell>
          <cell r="AB324">
            <v>40.120000000000005</v>
          </cell>
          <cell r="AC324">
            <v>41.599999999999994</v>
          </cell>
          <cell r="AD324">
            <v>43.320000000000007</v>
          </cell>
          <cell r="AE324">
            <v>45.039999999999992</v>
          </cell>
          <cell r="AF324">
            <v>46.760000000000005</v>
          </cell>
          <cell r="AG324">
            <v>48.480000000000018</v>
          </cell>
          <cell r="AH324">
            <v>50.199999999999989</v>
          </cell>
        </row>
        <row r="325">
          <cell r="C325">
            <v>19028</v>
          </cell>
          <cell r="D325">
            <v>17</v>
          </cell>
          <cell r="E325">
            <v>17.640000000000004</v>
          </cell>
          <cell r="F325">
            <v>18.280000000000008</v>
          </cell>
          <cell r="G325">
            <v>18.919999999999998</v>
          </cell>
          <cell r="H325">
            <v>19.560000000000002</v>
          </cell>
          <cell r="I325">
            <v>20.200000000000003</v>
          </cell>
          <cell r="J325">
            <v>20.879999999999995</v>
          </cell>
          <cell r="K325">
            <v>21.560000000000002</v>
          </cell>
          <cell r="L325">
            <v>22.240000000000009</v>
          </cell>
          <cell r="M325">
            <v>22.92</v>
          </cell>
          <cell r="N325">
            <v>23.599999999999994</v>
          </cell>
          <cell r="O325">
            <v>24.639999999999997</v>
          </cell>
          <cell r="P325">
            <v>25.68</v>
          </cell>
          <cell r="Q325">
            <v>26.720000000000006</v>
          </cell>
          <cell r="R325">
            <v>27.76</v>
          </cell>
          <cell r="S325">
            <v>28.800000000000004</v>
          </cell>
          <cell r="T325">
            <v>30.08</v>
          </cell>
          <cell r="U325">
            <v>31.36</v>
          </cell>
          <cell r="V325">
            <v>32.640000000000008</v>
          </cell>
          <cell r="W325">
            <v>33.919999999999987</v>
          </cell>
          <cell r="X325">
            <v>35.199999999999989</v>
          </cell>
          <cell r="Y325">
            <v>36.679999999999993</v>
          </cell>
          <cell r="Z325">
            <v>38.159999999999997</v>
          </cell>
          <cell r="AA325">
            <v>39.64</v>
          </cell>
          <cell r="AB325">
            <v>41.120000000000005</v>
          </cell>
          <cell r="AC325">
            <v>42.599999999999994</v>
          </cell>
          <cell r="AD325">
            <v>44.320000000000007</v>
          </cell>
          <cell r="AE325">
            <v>46.039999999999992</v>
          </cell>
          <cell r="AF325">
            <v>47.760000000000005</v>
          </cell>
          <cell r="AG325">
            <v>49.480000000000018</v>
          </cell>
          <cell r="AH325">
            <v>51.199999999999989</v>
          </cell>
        </row>
        <row r="326">
          <cell r="C326">
            <v>19030</v>
          </cell>
          <cell r="D326">
            <v>17</v>
          </cell>
          <cell r="E326">
            <v>17.640000000000004</v>
          </cell>
          <cell r="F326">
            <v>18.280000000000008</v>
          </cell>
          <cell r="G326">
            <v>18.919999999999998</v>
          </cell>
          <cell r="H326">
            <v>19.560000000000002</v>
          </cell>
          <cell r="I326">
            <v>20.200000000000003</v>
          </cell>
          <cell r="J326">
            <v>21.040000000000006</v>
          </cell>
          <cell r="K326">
            <v>21.879999999999995</v>
          </cell>
          <cell r="L326">
            <v>22.72</v>
          </cell>
          <cell r="M326">
            <v>23.560000000000002</v>
          </cell>
          <cell r="N326">
            <v>24.400000000000006</v>
          </cell>
          <cell r="O326">
            <v>25.479999999999997</v>
          </cell>
          <cell r="P326">
            <v>26.560000000000002</v>
          </cell>
          <cell r="Q326">
            <v>27.639999999999993</v>
          </cell>
          <cell r="R326">
            <v>28.72</v>
          </cell>
          <cell r="S326">
            <v>29.800000000000004</v>
          </cell>
          <cell r="T326">
            <v>31.079999999999995</v>
          </cell>
          <cell r="U326">
            <v>32.36</v>
          </cell>
          <cell r="V326">
            <v>33.640000000000008</v>
          </cell>
          <cell r="W326">
            <v>34.919999999999987</v>
          </cell>
          <cell r="X326">
            <v>36.199999999999989</v>
          </cell>
          <cell r="Y326">
            <v>37.679999999999993</v>
          </cell>
          <cell r="Z326">
            <v>39.159999999999997</v>
          </cell>
          <cell r="AA326">
            <v>40.64</v>
          </cell>
          <cell r="AB326">
            <v>42.120000000000005</v>
          </cell>
          <cell r="AC326">
            <v>43.599999999999994</v>
          </cell>
          <cell r="AD326">
            <v>45.320000000000007</v>
          </cell>
          <cell r="AE326">
            <v>47.039999999999992</v>
          </cell>
          <cell r="AF326">
            <v>48.760000000000005</v>
          </cell>
          <cell r="AG326">
            <v>50.480000000000018</v>
          </cell>
          <cell r="AH326">
            <v>52.199999999999989</v>
          </cell>
        </row>
        <row r="327">
          <cell r="C327">
            <v>20000</v>
          </cell>
          <cell r="D327">
            <v>12</v>
          </cell>
          <cell r="E327">
            <v>12.6</v>
          </cell>
          <cell r="F327">
            <v>13.2</v>
          </cell>
          <cell r="G327">
            <v>13.8</v>
          </cell>
          <cell r="H327">
            <v>14.4</v>
          </cell>
          <cell r="I327">
            <v>15</v>
          </cell>
          <cell r="J327">
            <v>15.4</v>
          </cell>
          <cell r="K327">
            <v>15.8</v>
          </cell>
          <cell r="L327">
            <v>16.2</v>
          </cell>
          <cell r="M327">
            <v>16.600000000000001</v>
          </cell>
          <cell r="N327">
            <v>17</v>
          </cell>
          <cell r="O327">
            <v>17.8</v>
          </cell>
          <cell r="P327">
            <v>18.600000000000001</v>
          </cell>
          <cell r="Q327">
            <v>19.399999999999999</v>
          </cell>
          <cell r="R327">
            <v>20.2</v>
          </cell>
          <cell r="S327">
            <v>21</v>
          </cell>
          <cell r="T327">
            <v>21.8</v>
          </cell>
          <cell r="U327">
            <v>22.6</v>
          </cell>
          <cell r="V327">
            <v>23.4</v>
          </cell>
          <cell r="W327">
            <v>24.2</v>
          </cell>
          <cell r="X327">
            <v>25</v>
          </cell>
          <cell r="Y327">
            <v>26</v>
          </cell>
          <cell r="Z327">
            <v>27</v>
          </cell>
          <cell r="AA327">
            <v>28</v>
          </cell>
          <cell r="AB327">
            <v>29</v>
          </cell>
          <cell r="AC327">
            <v>30</v>
          </cell>
          <cell r="AD327">
            <v>31</v>
          </cell>
          <cell r="AE327">
            <v>32</v>
          </cell>
          <cell r="AF327">
            <v>33</v>
          </cell>
          <cell r="AG327">
            <v>34</v>
          </cell>
          <cell r="AH327">
            <v>35</v>
          </cell>
        </row>
        <row r="328">
          <cell r="C328">
            <v>20002</v>
          </cell>
          <cell r="D328">
            <v>12</v>
          </cell>
          <cell r="E328">
            <v>12.6</v>
          </cell>
          <cell r="F328">
            <v>13.2</v>
          </cell>
          <cell r="G328">
            <v>13.8</v>
          </cell>
          <cell r="H328">
            <v>14.4</v>
          </cell>
          <cell r="I328">
            <v>15</v>
          </cell>
          <cell r="J328">
            <v>15.4</v>
          </cell>
          <cell r="K328">
            <v>15.8</v>
          </cell>
          <cell r="L328">
            <v>16.2</v>
          </cell>
          <cell r="M328">
            <v>16.600000000000001</v>
          </cell>
          <cell r="N328">
            <v>17</v>
          </cell>
          <cell r="O328">
            <v>17.8</v>
          </cell>
          <cell r="P328">
            <v>18.600000000000001</v>
          </cell>
          <cell r="Q328">
            <v>19.399999999999999</v>
          </cell>
          <cell r="R328">
            <v>20.2</v>
          </cell>
          <cell r="S328">
            <v>21</v>
          </cell>
          <cell r="T328">
            <v>21.8</v>
          </cell>
          <cell r="U328">
            <v>22.6</v>
          </cell>
          <cell r="V328">
            <v>23.4</v>
          </cell>
          <cell r="W328">
            <v>24.2</v>
          </cell>
          <cell r="X328">
            <v>25</v>
          </cell>
          <cell r="Y328">
            <v>26</v>
          </cell>
          <cell r="Z328">
            <v>27</v>
          </cell>
          <cell r="AA328">
            <v>28</v>
          </cell>
          <cell r="AB328">
            <v>29</v>
          </cell>
          <cell r="AC328">
            <v>30</v>
          </cell>
          <cell r="AD328">
            <v>31</v>
          </cell>
          <cell r="AE328">
            <v>32</v>
          </cell>
          <cell r="AF328">
            <v>33</v>
          </cell>
          <cell r="AG328">
            <v>34</v>
          </cell>
          <cell r="AH328">
            <v>35</v>
          </cell>
        </row>
        <row r="329">
          <cell r="C329">
            <v>20004</v>
          </cell>
          <cell r="D329">
            <v>12</v>
          </cell>
          <cell r="E329">
            <v>12.6</v>
          </cell>
          <cell r="F329">
            <v>13.2</v>
          </cell>
          <cell r="G329">
            <v>13.799999999999999</v>
          </cell>
          <cell r="H329">
            <v>14.399999999999999</v>
          </cell>
          <cell r="I329">
            <v>15</v>
          </cell>
          <cell r="J329">
            <v>15.4</v>
          </cell>
          <cell r="K329">
            <v>15.8</v>
          </cell>
          <cell r="L329">
            <v>16.2</v>
          </cell>
          <cell r="M329">
            <v>16.599999999999998</v>
          </cell>
          <cell r="N329">
            <v>17</v>
          </cell>
          <cell r="O329">
            <v>17.8</v>
          </cell>
          <cell r="P329">
            <v>18.600000000000001</v>
          </cell>
          <cell r="Q329">
            <v>19.400000000000002</v>
          </cell>
          <cell r="R329">
            <v>20.200000000000003</v>
          </cell>
          <cell r="S329">
            <v>21</v>
          </cell>
          <cell r="T329">
            <v>21.8</v>
          </cell>
          <cell r="U329">
            <v>22.6</v>
          </cell>
          <cell r="V329">
            <v>23.400000000000002</v>
          </cell>
          <cell r="W329">
            <v>24.200000000000003</v>
          </cell>
          <cell r="X329">
            <v>25</v>
          </cell>
          <cell r="Y329">
            <v>26</v>
          </cell>
          <cell r="Z329">
            <v>27</v>
          </cell>
          <cell r="AA329">
            <v>28</v>
          </cell>
          <cell r="AB329">
            <v>29</v>
          </cell>
          <cell r="AC329">
            <v>30</v>
          </cell>
          <cell r="AD329">
            <v>31</v>
          </cell>
          <cell r="AE329">
            <v>32</v>
          </cell>
          <cell r="AF329">
            <v>33</v>
          </cell>
          <cell r="AG329">
            <v>34</v>
          </cell>
          <cell r="AH329">
            <v>35</v>
          </cell>
        </row>
        <row r="330">
          <cell r="C330">
            <v>20006</v>
          </cell>
          <cell r="D330">
            <v>13</v>
          </cell>
          <cell r="E330">
            <v>13.4</v>
          </cell>
          <cell r="F330">
            <v>13.8</v>
          </cell>
          <cell r="G330">
            <v>14.200000000000001</v>
          </cell>
          <cell r="H330">
            <v>14.600000000000001</v>
          </cell>
          <cell r="I330">
            <v>15</v>
          </cell>
          <cell r="J330">
            <v>15.6</v>
          </cell>
          <cell r="K330">
            <v>16.2</v>
          </cell>
          <cell r="L330">
            <v>16.8</v>
          </cell>
          <cell r="M330">
            <v>17.400000000000002</v>
          </cell>
          <cell r="N330">
            <v>18</v>
          </cell>
          <cell r="O330">
            <v>18.600000000000001</v>
          </cell>
          <cell r="P330">
            <v>19.200000000000003</v>
          </cell>
          <cell r="Q330">
            <v>19.800000000000004</v>
          </cell>
          <cell r="R330">
            <v>20.400000000000006</v>
          </cell>
          <cell r="S330">
            <v>21</v>
          </cell>
          <cell r="T330">
            <v>22</v>
          </cell>
          <cell r="U330">
            <v>23</v>
          </cell>
          <cell r="V330">
            <v>24</v>
          </cell>
          <cell r="W330">
            <v>25</v>
          </cell>
          <cell r="X330">
            <v>26</v>
          </cell>
          <cell r="Y330">
            <v>27</v>
          </cell>
          <cell r="Z330">
            <v>28</v>
          </cell>
          <cell r="AA330">
            <v>29</v>
          </cell>
          <cell r="AB330">
            <v>30</v>
          </cell>
          <cell r="AC330">
            <v>31</v>
          </cell>
          <cell r="AD330">
            <v>32</v>
          </cell>
          <cell r="AE330">
            <v>33</v>
          </cell>
          <cell r="AF330">
            <v>34</v>
          </cell>
          <cell r="AG330">
            <v>35</v>
          </cell>
          <cell r="AH330">
            <v>36</v>
          </cell>
        </row>
        <row r="331">
          <cell r="C331">
            <v>20008</v>
          </cell>
          <cell r="D331">
            <v>13</v>
          </cell>
          <cell r="E331">
            <v>13.4</v>
          </cell>
          <cell r="F331">
            <v>13.8</v>
          </cell>
          <cell r="G331">
            <v>14.200000000000001</v>
          </cell>
          <cell r="H331">
            <v>14.600000000000001</v>
          </cell>
          <cell r="I331">
            <v>15</v>
          </cell>
          <cell r="J331">
            <v>15.6</v>
          </cell>
          <cell r="K331">
            <v>16.2</v>
          </cell>
          <cell r="L331">
            <v>16.8</v>
          </cell>
          <cell r="M331">
            <v>17.400000000000002</v>
          </cell>
          <cell r="N331">
            <v>18</v>
          </cell>
          <cell r="O331">
            <v>18.8</v>
          </cell>
          <cell r="P331">
            <v>19.600000000000001</v>
          </cell>
          <cell r="Q331">
            <v>20.400000000000002</v>
          </cell>
          <cell r="R331">
            <v>21.200000000000003</v>
          </cell>
          <cell r="S331">
            <v>22</v>
          </cell>
          <cell r="T331">
            <v>22.8</v>
          </cell>
          <cell r="U331">
            <v>23.6</v>
          </cell>
          <cell r="V331">
            <v>24.400000000000002</v>
          </cell>
          <cell r="W331">
            <v>25.200000000000003</v>
          </cell>
          <cell r="X331">
            <v>26</v>
          </cell>
          <cell r="Y331">
            <v>27.2</v>
          </cell>
          <cell r="Z331">
            <v>28.4</v>
          </cell>
          <cell r="AA331">
            <v>29.599999999999998</v>
          </cell>
          <cell r="AB331">
            <v>30.799999999999997</v>
          </cell>
          <cell r="AC331">
            <v>32</v>
          </cell>
          <cell r="AD331">
            <v>33.200000000000003</v>
          </cell>
          <cell r="AE331">
            <v>34.400000000000006</v>
          </cell>
          <cell r="AF331">
            <v>35.600000000000009</v>
          </cell>
          <cell r="AG331">
            <v>36.800000000000011</v>
          </cell>
          <cell r="AH331">
            <v>38</v>
          </cell>
        </row>
        <row r="332">
          <cell r="C332">
            <v>20010</v>
          </cell>
          <cell r="D332">
            <v>13</v>
          </cell>
          <cell r="E332">
            <v>13.6</v>
          </cell>
          <cell r="F332">
            <v>14.2</v>
          </cell>
          <cell r="G332">
            <v>14.799999999999999</v>
          </cell>
          <cell r="H332">
            <v>15.399999999999999</v>
          </cell>
          <cell r="I332">
            <v>16</v>
          </cell>
          <cell r="J332">
            <v>16.600000000000001</v>
          </cell>
          <cell r="K332">
            <v>17.200000000000003</v>
          </cell>
          <cell r="L332">
            <v>17.800000000000004</v>
          </cell>
          <cell r="M332">
            <v>18.400000000000006</v>
          </cell>
          <cell r="N332">
            <v>19</v>
          </cell>
          <cell r="O332">
            <v>19.600000000000001</v>
          </cell>
          <cell r="P332">
            <v>20.200000000000003</v>
          </cell>
          <cell r="Q332">
            <v>20.800000000000004</v>
          </cell>
          <cell r="R332">
            <v>21.400000000000006</v>
          </cell>
          <cell r="S332">
            <v>22</v>
          </cell>
          <cell r="T332">
            <v>23</v>
          </cell>
          <cell r="U332">
            <v>24</v>
          </cell>
          <cell r="V332">
            <v>25</v>
          </cell>
          <cell r="W332">
            <v>26</v>
          </cell>
          <cell r="X332">
            <v>27</v>
          </cell>
          <cell r="Y332">
            <v>28.2</v>
          </cell>
          <cell r="Z332">
            <v>29.4</v>
          </cell>
          <cell r="AA332">
            <v>30.599999999999998</v>
          </cell>
          <cell r="AB332">
            <v>31.799999999999997</v>
          </cell>
          <cell r="AC332">
            <v>33</v>
          </cell>
          <cell r="AD332">
            <v>34.200000000000003</v>
          </cell>
          <cell r="AE332">
            <v>35.400000000000006</v>
          </cell>
          <cell r="AF332">
            <v>36.600000000000009</v>
          </cell>
          <cell r="AG332">
            <v>37.800000000000011</v>
          </cell>
          <cell r="AH332">
            <v>39</v>
          </cell>
        </row>
        <row r="333">
          <cell r="C333">
            <v>20012</v>
          </cell>
          <cell r="D333">
            <v>13</v>
          </cell>
          <cell r="E333">
            <v>13.6</v>
          </cell>
          <cell r="F333">
            <v>14.2</v>
          </cell>
          <cell r="G333">
            <v>14.799999999999999</v>
          </cell>
          <cell r="H333">
            <v>15.399999999999999</v>
          </cell>
          <cell r="I333">
            <v>16</v>
          </cell>
          <cell r="J333">
            <v>16.600000000000001</v>
          </cell>
          <cell r="K333">
            <v>17.200000000000003</v>
          </cell>
          <cell r="L333">
            <v>17.800000000000004</v>
          </cell>
          <cell r="M333">
            <v>18.400000000000006</v>
          </cell>
          <cell r="N333">
            <v>19</v>
          </cell>
          <cell r="O333">
            <v>19.8</v>
          </cell>
          <cell r="P333">
            <v>20.6</v>
          </cell>
          <cell r="Q333">
            <v>21.400000000000002</v>
          </cell>
          <cell r="R333">
            <v>22.200000000000003</v>
          </cell>
          <cell r="S333">
            <v>23</v>
          </cell>
          <cell r="T333">
            <v>24</v>
          </cell>
          <cell r="U333">
            <v>25</v>
          </cell>
          <cell r="V333">
            <v>26</v>
          </cell>
          <cell r="W333">
            <v>27</v>
          </cell>
          <cell r="X333">
            <v>28</v>
          </cell>
          <cell r="Y333">
            <v>29</v>
          </cell>
          <cell r="Z333">
            <v>30</v>
          </cell>
          <cell r="AA333">
            <v>31</v>
          </cell>
          <cell r="AB333">
            <v>32</v>
          </cell>
          <cell r="AC333">
            <v>33</v>
          </cell>
          <cell r="AD333">
            <v>34.4</v>
          </cell>
          <cell r="AE333">
            <v>35.799999999999997</v>
          </cell>
          <cell r="AF333">
            <v>37.199999999999996</v>
          </cell>
          <cell r="AG333">
            <v>38.599999999999994</v>
          </cell>
          <cell r="AH333">
            <v>40</v>
          </cell>
        </row>
        <row r="334">
          <cell r="C334">
            <v>20014</v>
          </cell>
          <cell r="D334">
            <v>14</v>
          </cell>
          <cell r="E334">
            <v>14.4</v>
          </cell>
          <cell r="F334">
            <v>14.8</v>
          </cell>
          <cell r="G334">
            <v>15.200000000000001</v>
          </cell>
          <cell r="H334">
            <v>15.600000000000001</v>
          </cell>
          <cell r="I334">
            <v>16</v>
          </cell>
          <cell r="J334">
            <v>16.600000000000001</v>
          </cell>
          <cell r="K334">
            <v>17.200000000000003</v>
          </cell>
          <cell r="L334">
            <v>17.800000000000004</v>
          </cell>
          <cell r="M334">
            <v>18.400000000000006</v>
          </cell>
          <cell r="N334">
            <v>19</v>
          </cell>
          <cell r="O334">
            <v>19.8</v>
          </cell>
          <cell r="P334">
            <v>20.6</v>
          </cell>
          <cell r="Q334">
            <v>21.400000000000002</v>
          </cell>
          <cell r="R334">
            <v>22.200000000000003</v>
          </cell>
          <cell r="S334">
            <v>23</v>
          </cell>
          <cell r="T334">
            <v>24</v>
          </cell>
          <cell r="U334">
            <v>25</v>
          </cell>
          <cell r="V334">
            <v>26</v>
          </cell>
          <cell r="W334">
            <v>27</v>
          </cell>
          <cell r="X334">
            <v>28</v>
          </cell>
          <cell r="Y334">
            <v>29.2</v>
          </cell>
          <cell r="Z334">
            <v>30.4</v>
          </cell>
          <cell r="AA334">
            <v>31.599999999999998</v>
          </cell>
          <cell r="AB334">
            <v>32.799999999999997</v>
          </cell>
          <cell r="AC334">
            <v>34</v>
          </cell>
          <cell r="AD334">
            <v>35.4</v>
          </cell>
          <cell r="AE334">
            <v>36.799999999999997</v>
          </cell>
          <cell r="AF334">
            <v>38.199999999999996</v>
          </cell>
          <cell r="AG334">
            <v>39.599999999999994</v>
          </cell>
          <cell r="AH334">
            <v>41</v>
          </cell>
        </row>
        <row r="335">
          <cell r="C335">
            <v>20016</v>
          </cell>
          <cell r="D335">
            <v>14</v>
          </cell>
          <cell r="E335">
            <v>14.6</v>
          </cell>
          <cell r="F335">
            <v>15.2</v>
          </cell>
          <cell r="G335">
            <v>15.799999999999999</v>
          </cell>
          <cell r="H335">
            <v>16.399999999999999</v>
          </cell>
          <cell r="I335">
            <v>17</v>
          </cell>
          <cell r="J335">
            <v>17.600000000000001</v>
          </cell>
          <cell r="K335">
            <v>18.200000000000003</v>
          </cell>
          <cell r="L335">
            <v>18.800000000000004</v>
          </cell>
          <cell r="M335">
            <v>19.400000000000006</v>
          </cell>
          <cell r="N335">
            <v>20</v>
          </cell>
          <cell r="O335">
            <v>20.8</v>
          </cell>
          <cell r="P335">
            <v>21.6</v>
          </cell>
          <cell r="Q335">
            <v>22.400000000000002</v>
          </cell>
          <cell r="R335">
            <v>23.200000000000003</v>
          </cell>
          <cell r="S335">
            <v>24</v>
          </cell>
          <cell r="T335">
            <v>25</v>
          </cell>
          <cell r="U335">
            <v>26</v>
          </cell>
          <cell r="V335">
            <v>27</v>
          </cell>
          <cell r="W335">
            <v>28</v>
          </cell>
          <cell r="X335">
            <v>29</v>
          </cell>
          <cell r="Y335">
            <v>30.2</v>
          </cell>
          <cell r="Z335">
            <v>31.4</v>
          </cell>
          <cell r="AA335">
            <v>32.6</v>
          </cell>
          <cell r="AB335">
            <v>33.800000000000004</v>
          </cell>
          <cell r="AC335">
            <v>35</v>
          </cell>
          <cell r="AD335">
            <v>36.4</v>
          </cell>
          <cell r="AE335">
            <v>37.799999999999997</v>
          </cell>
          <cell r="AF335">
            <v>39.199999999999996</v>
          </cell>
          <cell r="AG335">
            <v>40.599999999999994</v>
          </cell>
          <cell r="AH335">
            <v>42</v>
          </cell>
        </row>
        <row r="336">
          <cell r="C336">
            <v>20018</v>
          </cell>
          <cell r="D336">
            <v>14</v>
          </cell>
          <cell r="E336">
            <v>14.6</v>
          </cell>
          <cell r="F336">
            <v>15.2</v>
          </cell>
          <cell r="G336">
            <v>15.799999999999999</v>
          </cell>
          <cell r="H336">
            <v>16.399999999999999</v>
          </cell>
          <cell r="I336">
            <v>17</v>
          </cell>
          <cell r="J336">
            <v>17.600000000000001</v>
          </cell>
          <cell r="K336">
            <v>18.200000000000003</v>
          </cell>
          <cell r="L336">
            <v>18.800000000000004</v>
          </cell>
          <cell r="M336">
            <v>19.400000000000006</v>
          </cell>
          <cell r="N336">
            <v>20</v>
          </cell>
          <cell r="O336">
            <v>21</v>
          </cell>
          <cell r="P336">
            <v>22</v>
          </cell>
          <cell r="Q336">
            <v>23</v>
          </cell>
          <cell r="R336">
            <v>24</v>
          </cell>
          <cell r="S336">
            <v>25</v>
          </cell>
          <cell r="T336">
            <v>26</v>
          </cell>
          <cell r="U336">
            <v>27</v>
          </cell>
          <cell r="V336">
            <v>28</v>
          </cell>
          <cell r="W336">
            <v>29</v>
          </cell>
          <cell r="X336">
            <v>30</v>
          </cell>
          <cell r="Y336">
            <v>31.2</v>
          </cell>
          <cell r="Z336">
            <v>32.4</v>
          </cell>
          <cell r="AA336">
            <v>33.6</v>
          </cell>
          <cell r="AB336">
            <v>34.800000000000004</v>
          </cell>
          <cell r="AC336">
            <v>36</v>
          </cell>
          <cell r="AD336">
            <v>37.4</v>
          </cell>
          <cell r="AE336">
            <v>38.799999999999997</v>
          </cell>
          <cell r="AF336">
            <v>40.199999999999996</v>
          </cell>
          <cell r="AG336">
            <v>41.599999999999994</v>
          </cell>
          <cell r="AH336">
            <v>43</v>
          </cell>
        </row>
        <row r="337">
          <cell r="C337">
            <v>20020</v>
          </cell>
          <cell r="D337">
            <v>15</v>
          </cell>
          <cell r="E337">
            <v>15.4</v>
          </cell>
          <cell r="F337">
            <v>15.8</v>
          </cell>
          <cell r="G337">
            <v>16.2</v>
          </cell>
          <cell r="H337">
            <v>16.599999999999998</v>
          </cell>
          <cell r="I337">
            <v>17</v>
          </cell>
          <cell r="J337">
            <v>17.8</v>
          </cell>
          <cell r="K337">
            <v>18.600000000000001</v>
          </cell>
          <cell r="L337">
            <v>19.400000000000002</v>
          </cell>
          <cell r="M337">
            <v>20.200000000000003</v>
          </cell>
          <cell r="N337">
            <v>21</v>
          </cell>
          <cell r="O337">
            <v>21.8</v>
          </cell>
          <cell r="P337">
            <v>22.6</v>
          </cell>
          <cell r="Q337">
            <v>23.400000000000002</v>
          </cell>
          <cell r="R337">
            <v>24.200000000000003</v>
          </cell>
          <cell r="S337">
            <v>25</v>
          </cell>
          <cell r="T337">
            <v>26</v>
          </cell>
          <cell r="U337">
            <v>27</v>
          </cell>
          <cell r="V337">
            <v>28</v>
          </cell>
          <cell r="W337">
            <v>29</v>
          </cell>
          <cell r="X337">
            <v>30</v>
          </cell>
          <cell r="Y337">
            <v>31.4</v>
          </cell>
          <cell r="Z337">
            <v>32.799999999999997</v>
          </cell>
          <cell r="AA337">
            <v>34.199999999999996</v>
          </cell>
          <cell r="AB337">
            <v>35.599999999999994</v>
          </cell>
          <cell r="AC337">
            <v>37</v>
          </cell>
          <cell r="AD337">
            <v>38.4</v>
          </cell>
          <cell r="AE337">
            <v>39.799999999999997</v>
          </cell>
          <cell r="AF337">
            <v>41.199999999999996</v>
          </cell>
          <cell r="AG337">
            <v>42.599999999999994</v>
          </cell>
          <cell r="AH337">
            <v>44</v>
          </cell>
        </row>
        <row r="338">
          <cell r="C338">
            <v>20022</v>
          </cell>
          <cell r="D338">
            <v>15</v>
          </cell>
          <cell r="E338">
            <v>15.6</v>
          </cell>
          <cell r="F338">
            <v>16.2</v>
          </cell>
          <cell r="G338">
            <v>16.8</v>
          </cell>
          <cell r="H338">
            <v>17.400000000000002</v>
          </cell>
          <cell r="I338">
            <v>18</v>
          </cell>
          <cell r="J338">
            <v>18.600000000000001</v>
          </cell>
          <cell r="K338">
            <v>19.200000000000003</v>
          </cell>
          <cell r="L338">
            <v>19.800000000000004</v>
          </cell>
          <cell r="M338">
            <v>20.400000000000006</v>
          </cell>
          <cell r="N338">
            <v>21</v>
          </cell>
          <cell r="O338">
            <v>22</v>
          </cell>
          <cell r="P338">
            <v>23</v>
          </cell>
          <cell r="Q338">
            <v>24</v>
          </cell>
          <cell r="R338">
            <v>25</v>
          </cell>
          <cell r="S338">
            <v>26</v>
          </cell>
          <cell r="T338">
            <v>27</v>
          </cell>
          <cell r="U338">
            <v>28</v>
          </cell>
          <cell r="V338">
            <v>29</v>
          </cell>
          <cell r="W338">
            <v>30</v>
          </cell>
          <cell r="X338">
            <v>31</v>
          </cell>
          <cell r="Y338">
            <v>32.4</v>
          </cell>
          <cell r="Z338">
            <v>33.799999999999997</v>
          </cell>
          <cell r="AA338">
            <v>35.199999999999996</v>
          </cell>
          <cell r="AB338">
            <v>36.599999999999994</v>
          </cell>
          <cell r="AC338">
            <v>38</v>
          </cell>
          <cell r="AD338">
            <v>39.4</v>
          </cell>
          <cell r="AE338">
            <v>40.799999999999997</v>
          </cell>
          <cell r="AF338">
            <v>42.199999999999996</v>
          </cell>
          <cell r="AG338">
            <v>43.599999999999994</v>
          </cell>
          <cell r="AH338">
            <v>45</v>
          </cell>
        </row>
        <row r="339">
          <cell r="C339">
            <v>20024</v>
          </cell>
          <cell r="D339">
            <v>15</v>
          </cell>
          <cell r="E339">
            <v>15.6</v>
          </cell>
          <cell r="F339">
            <v>16.2</v>
          </cell>
          <cell r="G339">
            <v>16.8</v>
          </cell>
          <cell r="H339">
            <v>17.400000000000002</v>
          </cell>
          <cell r="I339">
            <v>18</v>
          </cell>
          <cell r="J339">
            <v>18.8</v>
          </cell>
          <cell r="K339">
            <v>19.600000000000001</v>
          </cell>
          <cell r="L339">
            <v>20.400000000000002</v>
          </cell>
          <cell r="M339">
            <v>21.200000000000003</v>
          </cell>
          <cell r="N339">
            <v>22</v>
          </cell>
          <cell r="O339">
            <v>22.8</v>
          </cell>
          <cell r="P339">
            <v>23.6</v>
          </cell>
          <cell r="Q339">
            <v>24.400000000000002</v>
          </cell>
          <cell r="R339">
            <v>25.200000000000003</v>
          </cell>
          <cell r="S339">
            <v>26</v>
          </cell>
          <cell r="T339">
            <v>27.2</v>
          </cell>
          <cell r="U339">
            <v>28.4</v>
          </cell>
          <cell r="V339">
            <v>29.599999999999998</v>
          </cell>
          <cell r="W339">
            <v>30.799999999999997</v>
          </cell>
          <cell r="X339">
            <v>32</v>
          </cell>
          <cell r="Y339">
            <v>33.200000000000003</v>
          </cell>
          <cell r="Z339">
            <v>34.400000000000006</v>
          </cell>
          <cell r="AA339">
            <v>35.600000000000009</v>
          </cell>
          <cell r="AB339">
            <v>36.800000000000011</v>
          </cell>
          <cell r="AC339">
            <v>38</v>
          </cell>
          <cell r="AD339">
            <v>39.6</v>
          </cell>
          <cell r="AE339">
            <v>41.2</v>
          </cell>
          <cell r="AF339">
            <v>42.800000000000004</v>
          </cell>
          <cell r="AG339">
            <v>44.400000000000006</v>
          </cell>
          <cell r="AH339">
            <v>46</v>
          </cell>
        </row>
        <row r="340">
          <cell r="C340">
            <v>20026</v>
          </cell>
          <cell r="D340">
            <v>15</v>
          </cell>
          <cell r="E340">
            <v>15.6</v>
          </cell>
          <cell r="F340">
            <v>16.2</v>
          </cell>
          <cell r="G340">
            <v>16.8</v>
          </cell>
          <cell r="H340">
            <v>17.400000000000002</v>
          </cell>
          <cell r="I340">
            <v>18</v>
          </cell>
          <cell r="J340">
            <v>18.8</v>
          </cell>
          <cell r="K340">
            <v>19.600000000000001</v>
          </cell>
          <cell r="L340">
            <v>20.400000000000002</v>
          </cell>
          <cell r="M340">
            <v>21.200000000000003</v>
          </cell>
          <cell r="N340">
            <v>22</v>
          </cell>
          <cell r="O340">
            <v>23</v>
          </cell>
          <cell r="P340">
            <v>24</v>
          </cell>
          <cell r="Q340">
            <v>25</v>
          </cell>
          <cell r="R340">
            <v>26</v>
          </cell>
          <cell r="S340">
            <v>27</v>
          </cell>
          <cell r="T340">
            <v>28</v>
          </cell>
          <cell r="U340">
            <v>29</v>
          </cell>
          <cell r="V340">
            <v>30</v>
          </cell>
          <cell r="W340">
            <v>31</v>
          </cell>
          <cell r="X340">
            <v>32</v>
          </cell>
          <cell r="Y340">
            <v>33.4</v>
          </cell>
          <cell r="Z340">
            <v>34.799999999999997</v>
          </cell>
          <cell r="AA340">
            <v>36.199999999999996</v>
          </cell>
          <cell r="AB340">
            <v>37.599999999999994</v>
          </cell>
          <cell r="AC340">
            <v>39</v>
          </cell>
          <cell r="AD340">
            <v>40.6</v>
          </cell>
          <cell r="AE340">
            <v>42.2</v>
          </cell>
          <cell r="AF340">
            <v>43.800000000000004</v>
          </cell>
          <cell r="AG340">
            <v>45.400000000000006</v>
          </cell>
          <cell r="AH340">
            <v>47</v>
          </cell>
        </row>
        <row r="341">
          <cell r="C341">
            <v>20028</v>
          </cell>
          <cell r="D341">
            <v>16</v>
          </cell>
          <cell r="E341">
            <v>16.600000000000001</v>
          </cell>
          <cell r="F341">
            <v>17.200000000000003</v>
          </cell>
          <cell r="G341">
            <v>17.800000000000004</v>
          </cell>
          <cell r="H341">
            <v>18.400000000000006</v>
          </cell>
          <cell r="I341">
            <v>19</v>
          </cell>
          <cell r="J341">
            <v>19.600000000000001</v>
          </cell>
          <cell r="K341">
            <v>20.200000000000003</v>
          </cell>
          <cell r="L341">
            <v>20.800000000000004</v>
          </cell>
          <cell r="M341">
            <v>21.400000000000006</v>
          </cell>
          <cell r="N341">
            <v>22</v>
          </cell>
          <cell r="O341">
            <v>23</v>
          </cell>
          <cell r="P341">
            <v>24</v>
          </cell>
          <cell r="Q341">
            <v>25</v>
          </cell>
          <cell r="R341">
            <v>26</v>
          </cell>
          <cell r="S341">
            <v>27</v>
          </cell>
          <cell r="T341">
            <v>28.2</v>
          </cell>
          <cell r="U341">
            <v>29.4</v>
          </cell>
          <cell r="V341">
            <v>30.599999999999998</v>
          </cell>
          <cell r="W341">
            <v>31.799999999999997</v>
          </cell>
          <cell r="X341">
            <v>33</v>
          </cell>
          <cell r="Y341">
            <v>34.4</v>
          </cell>
          <cell r="Z341">
            <v>35.799999999999997</v>
          </cell>
          <cell r="AA341">
            <v>37.199999999999996</v>
          </cell>
          <cell r="AB341">
            <v>38.599999999999994</v>
          </cell>
          <cell r="AC341">
            <v>40</v>
          </cell>
          <cell r="AD341">
            <v>41.6</v>
          </cell>
          <cell r="AE341">
            <v>43.2</v>
          </cell>
          <cell r="AF341">
            <v>44.800000000000004</v>
          </cell>
          <cell r="AG341">
            <v>46.400000000000006</v>
          </cell>
          <cell r="AH341">
            <v>48</v>
          </cell>
        </row>
        <row r="342">
          <cell r="C342">
            <v>20030</v>
          </cell>
          <cell r="D342">
            <v>16</v>
          </cell>
          <cell r="E342">
            <v>16.600000000000001</v>
          </cell>
          <cell r="F342">
            <v>17.200000000000003</v>
          </cell>
          <cell r="G342">
            <v>17.800000000000004</v>
          </cell>
          <cell r="H342">
            <v>18.400000000000006</v>
          </cell>
          <cell r="I342">
            <v>19</v>
          </cell>
          <cell r="J342">
            <v>19.8</v>
          </cell>
          <cell r="K342">
            <v>20.6</v>
          </cell>
          <cell r="L342">
            <v>21.400000000000002</v>
          </cell>
          <cell r="M342">
            <v>22.200000000000003</v>
          </cell>
          <cell r="N342">
            <v>23</v>
          </cell>
          <cell r="O342">
            <v>24</v>
          </cell>
          <cell r="P342">
            <v>25</v>
          </cell>
          <cell r="Q342">
            <v>26</v>
          </cell>
          <cell r="R342">
            <v>27</v>
          </cell>
          <cell r="S342">
            <v>28</v>
          </cell>
          <cell r="T342">
            <v>29.2</v>
          </cell>
          <cell r="U342">
            <v>30.4</v>
          </cell>
          <cell r="V342">
            <v>31.599999999999998</v>
          </cell>
          <cell r="W342">
            <v>32.799999999999997</v>
          </cell>
          <cell r="X342">
            <v>34</v>
          </cell>
          <cell r="Y342">
            <v>35.4</v>
          </cell>
          <cell r="Z342">
            <v>36.799999999999997</v>
          </cell>
          <cell r="AA342">
            <v>38.199999999999996</v>
          </cell>
          <cell r="AB342">
            <v>39.599999999999994</v>
          </cell>
          <cell r="AC342">
            <v>41</v>
          </cell>
          <cell r="AD342">
            <v>42.6</v>
          </cell>
          <cell r="AE342">
            <v>44.2</v>
          </cell>
          <cell r="AF342">
            <v>45.800000000000004</v>
          </cell>
          <cell r="AG342">
            <v>47.400000000000006</v>
          </cell>
          <cell r="AH342">
            <v>49</v>
          </cell>
        </row>
        <row r="343">
          <cell r="C343">
            <v>21000</v>
          </cell>
          <cell r="D343">
            <v>11.2</v>
          </cell>
          <cell r="E343">
            <v>11.76</v>
          </cell>
          <cell r="F343">
            <v>12.32</v>
          </cell>
          <cell r="G343">
            <v>12.88</v>
          </cell>
          <cell r="H343">
            <v>13.44</v>
          </cell>
          <cell r="I343">
            <v>14</v>
          </cell>
          <cell r="J343">
            <v>14.4</v>
          </cell>
          <cell r="K343">
            <v>14.8</v>
          </cell>
          <cell r="L343">
            <v>15.2</v>
          </cell>
          <cell r="M343">
            <v>15.6</v>
          </cell>
          <cell r="N343">
            <v>16</v>
          </cell>
          <cell r="O343">
            <v>16.72</v>
          </cell>
          <cell r="P343">
            <v>17.440000000000001</v>
          </cell>
          <cell r="Q343">
            <v>18.16</v>
          </cell>
          <cell r="R343">
            <v>18.88</v>
          </cell>
          <cell r="S343">
            <v>19.600000000000001</v>
          </cell>
          <cell r="T343">
            <v>20.36</v>
          </cell>
          <cell r="U343">
            <v>21.12</v>
          </cell>
          <cell r="V343">
            <v>21.88</v>
          </cell>
          <cell r="W343">
            <v>22.64</v>
          </cell>
          <cell r="X343">
            <v>23.4</v>
          </cell>
          <cell r="Y343">
            <v>24.32</v>
          </cell>
          <cell r="Z343">
            <v>25.24</v>
          </cell>
          <cell r="AA343">
            <v>26.16</v>
          </cell>
          <cell r="AB343">
            <v>27.08</v>
          </cell>
          <cell r="AC343">
            <v>28</v>
          </cell>
          <cell r="AD343">
            <v>28.92</v>
          </cell>
          <cell r="AE343">
            <v>29.84</v>
          </cell>
          <cell r="AF343">
            <v>30.76</v>
          </cell>
          <cell r="AG343">
            <v>31.68</v>
          </cell>
          <cell r="AH343">
            <v>32.6</v>
          </cell>
        </row>
        <row r="344">
          <cell r="C344">
            <v>21002</v>
          </cell>
          <cell r="D344">
            <v>11.2</v>
          </cell>
          <cell r="E344">
            <v>11.76</v>
          </cell>
          <cell r="F344">
            <v>12.32</v>
          </cell>
          <cell r="G344">
            <v>12.88</v>
          </cell>
          <cell r="H344">
            <v>13.44</v>
          </cell>
          <cell r="I344">
            <v>14</v>
          </cell>
          <cell r="J344">
            <v>14.4</v>
          </cell>
          <cell r="K344">
            <v>14.8</v>
          </cell>
          <cell r="L344">
            <v>15.2</v>
          </cell>
          <cell r="M344">
            <v>15.6</v>
          </cell>
          <cell r="N344">
            <v>16</v>
          </cell>
          <cell r="O344">
            <v>16.72</v>
          </cell>
          <cell r="P344">
            <v>17.440000000000001</v>
          </cell>
          <cell r="Q344">
            <v>18.16</v>
          </cell>
          <cell r="R344">
            <v>18.88</v>
          </cell>
          <cell r="S344">
            <v>19.600000000000001</v>
          </cell>
          <cell r="T344">
            <v>20.36</v>
          </cell>
          <cell r="U344">
            <v>21.12</v>
          </cell>
          <cell r="V344">
            <v>21.88</v>
          </cell>
          <cell r="W344">
            <v>22.64</v>
          </cell>
          <cell r="X344">
            <v>23.4</v>
          </cell>
          <cell r="Y344">
            <v>24.32</v>
          </cell>
          <cell r="Z344">
            <v>25.24</v>
          </cell>
          <cell r="AA344">
            <v>26.16</v>
          </cell>
          <cell r="AB344">
            <v>27.08</v>
          </cell>
          <cell r="AC344">
            <v>28</v>
          </cell>
          <cell r="AD344">
            <v>28.92</v>
          </cell>
          <cell r="AE344">
            <v>29.84</v>
          </cell>
          <cell r="AF344">
            <v>30.76</v>
          </cell>
          <cell r="AG344">
            <v>31.68</v>
          </cell>
          <cell r="AH344">
            <v>32.6</v>
          </cell>
        </row>
        <row r="345">
          <cell r="C345">
            <v>21004</v>
          </cell>
          <cell r="D345">
            <v>11.2</v>
          </cell>
          <cell r="E345">
            <v>11.76</v>
          </cell>
          <cell r="F345">
            <v>12.32</v>
          </cell>
          <cell r="G345">
            <v>12.879999999999999</v>
          </cell>
          <cell r="H345">
            <v>13.44</v>
          </cell>
          <cell r="I345">
            <v>14</v>
          </cell>
          <cell r="J345">
            <v>14.4</v>
          </cell>
          <cell r="K345">
            <v>14.8</v>
          </cell>
          <cell r="L345">
            <v>15.2</v>
          </cell>
          <cell r="M345">
            <v>15.599999999999998</v>
          </cell>
          <cell r="N345">
            <v>16</v>
          </cell>
          <cell r="O345">
            <v>16.72</v>
          </cell>
          <cell r="P345">
            <v>17.440000000000001</v>
          </cell>
          <cell r="Q345">
            <v>18.160000000000004</v>
          </cell>
          <cell r="R345">
            <v>18.880000000000003</v>
          </cell>
          <cell r="S345">
            <v>19.600000000000001</v>
          </cell>
          <cell r="T345">
            <v>20.36</v>
          </cell>
          <cell r="U345">
            <v>21.12</v>
          </cell>
          <cell r="V345">
            <v>21.880000000000003</v>
          </cell>
          <cell r="W345">
            <v>22.64</v>
          </cell>
          <cell r="X345">
            <v>23.4</v>
          </cell>
          <cell r="Y345">
            <v>24.32</v>
          </cell>
          <cell r="Z345">
            <v>25.240000000000002</v>
          </cell>
          <cell r="AA345">
            <v>26.16</v>
          </cell>
          <cell r="AB345">
            <v>27.080000000000002</v>
          </cell>
          <cell r="AC345">
            <v>28</v>
          </cell>
          <cell r="AD345">
            <v>28.92</v>
          </cell>
          <cell r="AE345">
            <v>29.84</v>
          </cell>
          <cell r="AF345">
            <v>30.76</v>
          </cell>
          <cell r="AG345">
            <v>31.68</v>
          </cell>
          <cell r="AH345">
            <v>32.6</v>
          </cell>
        </row>
        <row r="346">
          <cell r="C346">
            <v>21006</v>
          </cell>
          <cell r="D346">
            <v>12</v>
          </cell>
          <cell r="E346">
            <v>12.4</v>
          </cell>
          <cell r="F346">
            <v>12.8</v>
          </cell>
          <cell r="G346">
            <v>13.200000000000001</v>
          </cell>
          <cell r="H346">
            <v>13.600000000000001</v>
          </cell>
          <cell r="I346">
            <v>14</v>
          </cell>
          <cell r="J346">
            <v>14.56</v>
          </cell>
          <cell r="K346">
            <v>15.12</v>
          </cell>
          <cell r="L346">
            <v>15.680000000000001</v>
          </cell>
          <cell r="M346">
            <v>16.240000000000002</v>
          </cell>
          <cell r="N346">
            <v>16.8</v>
          </cell>
          <cell r="O346">
            <v>17.36</v>
          </cell>
          <cell r="P346">
            <v>17.920000000000002</v>
          </cell>
          <cell r="Q346">
            <v>18.480000000000004</v>
          </cell>
          <cell r="R346">
            <v>19.040000000000006</v>
          </cell>
          <cell r="S346">
            <v>19.600000000000001</v>
          </cell>
          <cell r="T346">
            <v>20.52</v>
          </cell>
          <cell r="U346">
            <v>21.44</v>
          </cell>
          <cell r="V346">
            <v>22.36</v>
          </cell>
          <cell r="W346">
            <v>23.28</v>
          </cell>
          <cell r="X346">
            <v>24.2</v>
          </cell>
          <cell r="Y346">
            <v>25.12</v>
          </cell>
          <cell r="Z346">
            <v>26.04</v>
          </cell>
          <cell r="AA346">
            <v>26.96</v>
          </cell>
          <cell r="AB346">
            <v>27.880000000000003</v>
          </cell>
          <cell r="AC346">
            <v>28.8</v>
          </cell>
          <cell r="AD346">
            <v>29.76</v>
          </cell>
          <cell r="AE346">
            <v>30.72</v>
          </cell>
          <cell r="AF346">
            <v>31.68</v>
          </cell>
          <cell r="AG346">
            <v>32.64</v>
          </cell>
          <cell r="AH346">
            <v>33.6</v>
          </cell>
        </row>
        <row r="347">
          <cell r="C347">
            <v>21008</v>
          </cell>
          <cell r="D347">
            <v>12.2</v>
          </cell>
          <cell r="E347">
            <v>12.56</v>
          </cell>
          <cell r="F347">
            <v>12.92</v>
          </cell>
          <cell r="G347">
            <v>13.280000000000001</v>
          </cell>
          <cell r="H347">
            <v>13.64</v>
          </cell>
          <cell r="I347">
            <v>14</v>
          </cell>
          <cell r="J347">
            <v>14.56</v>
          </cell>
          <cell r="K347">
            <v>15.12</v>
          </cell>
          <cell r="L347">
            <v>15.680000000000001</v>
          </cell>
          <cell r="M347">
            <v>16.240000000000002</v>
          </cell>
          <cell r="N347">
            <v>16.8</v>
          </cell>
          <cell r="O347">
            <v>17.560000000000002</v>
          </cell>
          <cell r="P347">
            <v>18.32</v>
          </cell>
          <cell r="Q347">
            <v>19.080000000000002</v>
          </cell>
          <cell r="R347">
            <v>19.840000000000003</v>
          </cell>
          <cell r="S347">
            <v>20.6</v>
          </cell>
          <cell r="T347">
            <v>21.36</v>
          </cell>
          <cell r="U347">
            <v>22.12</v>
          </cell>
          <cell r="V347">
            <v>22.880000000000003</v>
          </cell>
          <cell r="W347">
            <v>23.640000000000004</v>
          </cell>
          <cell r="X347">
            <v>24.4</v>
          </cell>
          <cell r="Y347">
            <v>25.48</v>
          </cell>
          <cell r="Z347">
            <v>26.56</v>
          </cell>
          <cell r="AA347">
            <v>27.64</v>
          </cell>
          <cell r="AB347">
            <v>28.72</v>
          </cell>
          <cell r="AC347">
            <v>29.8</v>
          </cell>
          <cell r="AD347">
            <v>30.92</v>
          </cell>
          <cell r="AE347">
            <v>32.040000000000006</v>
          </cell>
          <cell r="AF347">
            <v>33.160000000000011</v>
          </cell>
          <cell r="AG347">
            <v>34.280000000000008</v>
          </cell>
          <cell r="AH347">
            <v>35.4</v>
          </cell>
        </row>
        <row r="348">
          <cell r="C348">
            <v>21010</v>
          </cell>
          <cell r="D348">
            <v>12.2</v>
          </cell>
          <cell r="E348">
            <v>12.719999999999999</v>
          </cell>
          <cell r="F348">
            <v>13.239999999999998</v>
          </cell>
          <cell r="G348">
            <v>13.759999999999998</v>
          </cell>
          <cell r="H348">
            <v>14.279999999999998</v>
          </cell>
          <cell r="I348">
            <v>14.8</v>
          </cell>
          <cell r="J348">
            <v>15.360000000000001</v>
          </cell>
          <cell r="K348">
            <v>15.920000000000002</v>
          </cell>
          <cell r="L348">
            <v>16.480000000000004</v>
          </cell>
          <cell r="M348">
            <v>17.040000000000006</v>
          </cell>
          <cell r="N348">
            <v>17.600000000000001</v>
          </cell>
          <cell r="O348">
            <v>18.200000000000003</v>
          </cell>
          <cell r="P348">
            <v>18.8</v>
          </cell>
          <cell r="Q348">
            <v>19.400000000000002</v>
          </cell>
          <cell r="R348">
            <v>20.000000000000004</v>
          </cell>
          <cell r="S348">
            <v>20.6</v>
          </cell>
          <cell r="T348">
            <v>21.52</v>
          </cell>
          <cell r="U348">
            <v>22.44</v>
          </cell>
          <cell r="V348">
            <v>23.36</v>
          </cell>
          <cell r="W348">
            <v>24.28</v>
          </cell>
          <cell r="X348">
            <v>25.2</v>
          </cell>
          <cell r="Y348">
            <v>26.32</v>
          </cell>
          <cell r="Z348">
            <v>27.439999999999998</v>
          </cell>
          <cell r="AA348">
            <v>28.56</v>
          </cell>
          <cell r="AB348">
            <v>29.68</v>
          </cell>
          <cell r="AC348">
            <v>30.8</v>
          </cell>
          <cell r="AD348">
            <v>31.92</v>
          </cell>
          <cell r="AE348">
            <v>33.040000000000006</v>
          </cell>
          <cell r="AF348">
            <v>34.160000000000011</v>
          </cell>
          <cell r="AG348">
            <v>35.280000000000008</v>
          </cell>
          <cell r="AH348">
            <v>36.4</v>
          </cell>
        </row>
        <row r="349">
          <cell r="C349">
            <v>21012</v>
          </cell>
          <cell r="D349">
            <v>12.2</v>
          </cell>
          <cell r="E349">
            <v>12.76</v>
          </cell>
          <cell r="F349">
            <v>13.32</v>
          </cell>
          <cell r="G349">
            <v>13.879999999999999</v>
          </cell>
          <cell r="H349">
            <v>14.44</v>
          </cell>
          <cell r="I349">
            <v>15</v>
          </cell>
          <cell r="J349">
            <v>15.56</v>
          </cell>
          <cell r="K349">
            <v>16.12</v>
          </cell>
          <cell r="L349">
            <v>16.680000000000003</v>
          </cell>
          <cell r="M349">
            <v>17.240000000000006</v>
          </cell>
          <cell r="N349">
            <v>17.8</v>
          </cell>
          <cell r="O349">
            <v>18.52</v>
          </cell>
          <cell r="P349">
            <v>19.240000000000002</v>
          </cell>
          <cell r="Q349">
            <v>19.96</v>
          </cell>
          <cell r="R349">
            <v>20.680000000000003</v>
          </cell>
          <cell r="S349">
            <v>21.4</v>
          </cell>
          <cell r="T349">
            <v>22.32</v>
          </cell>
          <cell r="U349">
            <v>23.24</v>
          </cell>
          <cell r="V349">
            <v>24.16</v>
          </cell>
          <cell r="W349">
            <v>25.080000000000002</v>
          </cell>
          <cell r="X349">
            <v>26</v>
          </cell>
          <cell r="Y349">
            <v>26.96</v>
          </cell>
          <cell r="Z349">
            <v>27.92</v>
          </cell>
          <cell r="AA349">
            <v>28.88</v>
          </cell>
          <cell r="AB349">
            <v>29.84</v>
          </cell>
          <cell r="AC349">
            <v>30.8</v>
          </cell>
          <cell r="AD349">
            <v>32.119999999999997</v>
          </cell>
          <cell r="AE349">
            <v>33.44</v>
          </cell>
          <cell r="AF349">
            <v>34.76</v>
          </cell>
          <cell r="AG349">
            <v>36.08</v>
          </cell>
          <cell r="AH349">
            <v>37.4</v>
          </cell>
        </row>
        <row r="350">
          <cell r="C350">
            <v>21014</v>
          </cell>
          <cell r="D350">
            <v>13</v>
          </cell>
          <cell r="E350">
            <v>13.4</v>
          </cell>
          <cell r="F350">
            <v>13.8</v>
          </cell>
          <cell r="G350">
            <v>14.200000000000001</v>
          </cell>
          <cell r="H350">
            <v>14.600000000000001</v>
          </cell>
          <cell r="I350">
            <v>15</v>
          </cell>
          <cell r="J350">
            <v>15.56</v>
          </cell>
          <cell r="K350">
            <v>16.12</v>
          </cell>
          <cell r="L350">
            <v>16.680000000000003</v>
          </cell>
          <cell r="M350">
            <v>17.240000000000006</v>
          </cell>
          <cell r="N350">
            <v>17.8</v>
          </cell>
          <cell r="O350">
            <v>18.560000000000002</v>
          </cell>
          <cell r="P350">
            <v>19.32</v>
          </cell>
          <cell r="Q350">
            <v>20.080000000000002</v>
          </cell>
          <cell r="R350">
            <v>20.840000000000003</v>
          </cell>
          <cell r="S350">
            <v>21.6</v>
          </cell>
          <cell r="T350">
            <v>22.52</v>
          </cell>
          <cell r="U350">
            <v>23.44</v>
          </cell>
          <cell r="V350">
            <v>24.36</v>
          </cell>
          <cell r="W350">
            <v>25.28</v>
          </cell>
          <cell r="X350">
            <v>26.2</v>
          </cell>
          <cell r="Y350">
            <v>27.32</v>
          </cell>
          <cell r="Z350">
            <v>28.439999999999998</v>
          </cell>
          <cell r="AA350">
            <v>29.56</v>
          </cell>
          <cell r="AB350">
            <v>30.68</v>
          </cell>
          <cell r="AC350">
            <v>31.8</v>
          </cell>
          <cell r="AD350">
            <v>33.08</v>
          </cell>
          <cell r="AE350">
            <v>34.36</v>
          </cell>
          <cell r="AF350">
            <v>35.64</v>
          </cell>
          <cell r="AG350">
            <v>36.919999999999995</v>
          </cell>
          <cell r="AH350">
            <v>38.200000000000003</v>
          </cell>
        </row>
        <row r="351">
          <cell r="C351">
            <v>21016</v>
          </cell>
          <cell r="D351">
            <v>13</v>
          </cell>
          <cell r="E351">
            <v>13.56</v>
          </cell>
          <cell r="F351">
            <v>14.12</v>
          </cell>
          <cell r="G351">
            <v>14.68</v>
          </cell>
          <cell r="H351">
            <v>15.239999999999998</v>
          </cell>
          <cell r="I351">
            <v>15.8</v>
          </cell>
          <cell r="J351">
            <v>16.36</v>
          </cell>
          <cell r="K351">
            <v>16.920000000000002</v>
          </cell>
          <cell r="L351">
            <v>17.480000000000004</v>
          </cell>
          <cell r="M351">
            <v>18.040000000000006</v>
          </cell>
          <cell r="N351">
            <v>18.600000000000001</v>
          </cell>
          <cell r="O351">
            <v>19.36</v>
          </cell>
          <cell r="P351">
            <v>20.12</v>
          </cell>
          <cell r="Q351">
            <v>20.880000000000003</v>
          </cell>
          <cell r="R351">
            <v>21.64</v>
          </cell>
          <cell r="S351">
            <v>22.4</v>
          </cell>
          <cell r="T351">
            <v>23.32</v>
          </cell>
          <cell r="U351">
            <v>24.240000000000002</v>
          </cell>
          <cell r="V351">
            <v>25.16</v>
          </cell>
          <cell r="W351">
            <v>26.080000000000002</v>
          </cell>
          <cell r="X351">
            <v>27</v>
          </cell>
          <cell r="Y351">
            <v>28.12</v>
          </cell>
          <cell r="Z351">
            <v>29.24</v>
          </cell>
          <cell r="AA351">
            <v>30.360000000000003</v>
          </cell>
          <cell r="AB351">
            <v>31.480000000000004</v>
          </cell>
          <cell r="AC351">
            <v>32.6</v>
          </cell>
          <cell r="AD351">
            <v>33.92</v>
          </cell>
          <cell r="AE351">
            <v>35.239999999999995</v>
          </cell>
          <cell r="AF351">
            <v>36.559999999999995</v>
          </cell>
          <cell r="AG351">
            <v>37.879999999999995</v>
          </cell>
          <cell r="AH351">
            <v>39.200000000000003</v>
          </cell>
        </row>
        <row r="352">
          <cell r="C352">
            <v>21018</v>
          </cell>
          <cell r="D352">
            <v>13.2</v>
          </cell>
          <cell r="E352">
            <v>13.719999999999999</v>
          </cell>
          <cell r="F352">
            <v>14.239999999999998</v>
          </cell>
          <cell r="G352">
            <v>14.759999999999998</v>
          </cell>
          <cell r="H352">
            <v>15.279999999999998</v>
          </cell>
          <cell r="I352">
            <v>15.8</v>
          </cell>
          <cell r="J352">
            <v>16.400000000000002</v>
          </cell>
          <cell r="K352">
            <v>17.000000000000004</v>
          </cell>
          <cell r="L352">
            <v>17.600000000000001</v>
          </cell>
          <cell r="M352">
            <v>18.200000000000003</v>
          </cell>
          <cell r="N352">
            <v>18.8</v>
          </cell>
          <cell r="O352">
            <v>19.68</v>
          </cell>
          <cell r="P352">
            <v>20.56</v>
          </cell>
          <cell r="Q352">
            <v>21.44</v>
          </cell>
          <cell r="R352">
            <v>22.32</v>
          </cell>
          <cell r="S352">
            <v>23.2</v>
          </cell>
          <cell r="T352">
            <v>24.16</v>
          </cell>
          <cell r="U352">
            <v>25.12</v>
          </cell>
          <cell r="V352">
            <v>26.080000000000002</v>
          </cell>
          <cell r="W352">
            <v>27.04</v>
          </cell>
          <cell r="X352">
            <v>28</v>
          </cell>
          <cell r="Y352">
            <v>29.12</v>
          </cell>
          <cell r="Z352">
            <v>30.24</v>
          </cell>
          <cell r="AA352">
            <v>31.360000000000003</v>
          </cell>
          <cell r="AB352">
            <v>32.480000000000004</v>
          </cell>
          <cell r="AC352">
            <v>33.6</v>
          </cell>
          <cell r="AD352">
            <v>34.92</v>
          </cell>
          <cell r="AE352">
            <v>36.239999999999995</v>
          </cell>
          <cell r="AF352">
            <v>37.559999999999995</v>
          </cell>
          <cell r="AG352">
            <v>38.879999999999995</v>
          </cell>
          <cell r="AH352">
            <v>40.200000000000003</v>
          </cell>
        </row>
        <row r="353">
          <cell r="C353">
            <v>21020</v>
          </cell>
          <cell r="D353">
            <v>14</v>
          </cell>
          <cell r="E353">
            <v>14.4</v>
          </cell>
          <cell r="F353">
            <v>14.8</v>
          </cell>
          <cell r="G353">
            <v>15.2</v>
          </cell>
          <cell r="H353">
            <v>15.599999999999998</v>
          </cell>
          <cell r="I353">
            <v>16</v>
          </cell>
          <cell r="J353">
            <v>16.72</v>
          </cell>
          <cell r="K353">
            <v>17.440000000000001</v>
          </cell>
          <cell r="L353">
            <v>18.160000000000004</v>
          </cell>
          <cell r="M353">
            <v>18.880000000000003</v>
          </cell>
          <cell r="N353">
            <v>19.600000000000001</v>
          </cell>
          <cell r="O353">
            <v>20.36</v>
          </cell>
          <cell r="P353">
            <v>21.12</v>
          </cell>
          <cell r="Q353">
            <v>21.880000000000003</v>
          </cell>
          <cell r="R353">
            <v>22.64</v>
          </cell>
          <cell r="S353">
            <v>23.4</v>
          </cell>
          <cell r="T353">
            <v>24.32</v>
          </cell>
          <cell r="U353">
            <v>25.240000000000002</v>
          </cell>
          <cell r="V353">
            <v>26.16</v>
          </cell>
          <cell r="W353">
            <v>27.080000000000002</v>
          </cell>
          <cell r="X353">
            <v>28</v>
          </cell>
          <cell r="Y353">
            <v>29.32</v>
          </cell>
          <cell r="Z353">
            <v>30.639999999999997</v>
          </cell>
          <cell r="AA353">
            <v>31.959999999999997</v>
          </cell>
          <cell r="AB353">
            <v>33.279999999999994</v>
          </cell>
          <cell r="AC353">
            <v>34.6</v>
          </cell>
          <cell r="AD353">
            <v>35.879999999999995</v>
          </cell>
          <cell r="AE353">
            <v>37.159999999999997</v>
          </cell>
          <cell r="AF353">
            <v>38.44</v>
          </cell>
          <cell r="AG353">
            <v>39.72</v>
          </cell>
          <cell r="AH353">
            <v>41</v>
          </cell>
        </row>
        <row r="354">
          <cell r="C354">
            <v>21022</v>
          </cell>
          <cell r="D354">
            <v>14</v>
          </cell>
          <cell r="E354">
            <v>14.56</v>
          </cell>
          <cell r="F354">
            <v>15.12</v>
          </cell>
          <cell r="G354">
            <v>15.680000000000001</v>
          </cell>
          <cell r="H354">
            <v>16.240000000000002</v>
          </cell>
          <cell r="I354">
            <v>16.8</v>
          </cell>
          <cell r="J354">
            <v>17.36</v>
          </cell>
          <cell r="K354">
            <v>17.920000000000002</v>
          </cell>
          <cell r="L354">
            <v>18.480000000000004</v>
          </cell>
          <cell r="M354">
            <v>19.040000000000006</v>
          </cell>
          <cell r="N354">
            <v>19.600000000000001</v>
          </cell>
          <cell r="O354">
            <v>20.52</v>
          </cell>
          <cell r="P354">
            <v>21.44</v>
          </cell>
          <cell r="Q354">
            <v>22.36</v>
          </cell>
          <cell r="R354">
            <v>23.28</v>
          </cell>
          <cell r="S354">
            <v>24.2</v>
          </cell>
          <cell r="T354">
            <v>25.16</v>
          </cell>
          <cell r="U354">
            <v>26.12</v>
          </cell>
          <cell r="V354">
            <v>27.080000000000002</v>
          </cell>
          <cell r="W354">
            <v>28.04</v>
          </cell>
          <cell r="X354">
            <v>29</v>
          </cell>
          <cell r="Y354">
            <v>30.279999999999998</v>
          </cell>
          <cell r="Z354">
            <v>31.56</v>
          </cell>
          <cell r="AA354">
            <v>32.839999999999996</v>
          </cell>
          <cell r="AB354">
            <v>34.119999999999997</v>
          </cell>
          <cell r="AC354">
            <v>35.4</v>
          </cell>
          <cell r="AD354">
            <v>36.72</v>
          </cell>
          <cell r="AE354">
            <v>38.04</v>
          </cell>
          <cell r="AF354">
            <v>39.36</v>
          </cell>
          <cell r="AG354">
            <v>40.679999999999993</v>
          </cell>
          <cell r="AH354">
            <v>42</v>
          </cell>
        </row>
        <row r="355">
          <cell r="C355">
            <v>21024</v>
          </cell>
          <cell r="D355">
            <v>14</v>
          </cell>
          <cell r="E355">
            <v>14.56</v>
          </cell>
          <cell r="F355">
            <v>15.12</v>
          </cell>
          <cell r="G355">
            <v>15.680000000000001</v>
          </cell>
          <cell r="H355">
            <v>16.240000000000002</v>
          </cell>
          <cell r="I355">
            <v>16.8</v>
          </cell>
          <cell r="J355">
            <v>17.52</v>
          </cell>
          <cell r="K355">
            <v>18.240000000000002</v>
          </cell>
          <cell r="L355">
            <v>18.96</v>
          </cell>
          <cell r="M355">
            <v>19.680000000000003</v>
          </cell>
          <cell r="N355">
            <v>20.399999999999999</v>
          </cell>
          <cell r="O355">
            <v>21.16</v>
          </cell>
          <cell r="P355">
            <v>21.92</v>
          </cell>
          <cell r="Q355">
            <v>22.68</v>
          </cell>
          <cell r="R355">
            <v>23.44</v>
          </cell>
          <cell r="S355">
            <v>24.2</v>
          </cell>
          <cell r="T355">
            <v>25.32</v>
          </cell>
          <cell r="U355">
            <v>26.439999999999998</v>
          </cell>
          <cell r="V355">
            <v>27.56</v>
          </cell>
          <cell r="W355">
            <v>28.68</v>
          </cell>
          <cell r="X355">
            <v>29.8</v>
          </cell>
          <cell r="Y355">
            <v>30.96</v>
          </cell>
          <cell r="Z355">
            <v>32.120000000000005</v>
          </cell>
          <cell r="AA355">
            <v>33.280000000000008</v>
          </cell>
          <cell r="AB355">
            <v>34.440000000000012</v>
          </cell>
          <cell r="AC355">
            <v>35.6</v>
          </cell>
          <cell r="AD355">
            <v>37.08</v>
          </cell>
          <cell r="AE355">
            <v>38.56</v>
          </cell>
          <cell r="AF355">
            <v>40.040000000000006</v>
          </cell>
          <cell r="AG355">
            <v>41.52</v>
          </cell>
          <cell r="AH355">
            <v>43</v>
          </cell>
        </row>
        <row r="356">
          <cell r="C356">
            <v>21026</v>
          </cell>
          <cell r="D356">
            <v>14</v>
          </cell>
          <cell r="E356">
            <v>14.56</v>
          </cell>
          <cell r="F356">
            <v>15.12</v>
          </cell>
          <cell r="G356">
            <v>15.680000000000001</v>
          </cell>
          <cell r="H356">
            <v>16.240000000000002</v>
          </cell>
          <cell r="I356">
            <v>16.8</v>
          </cell>
          <cell r="J356">
            <v>17.560000000000002</v>
          </cell>
          <cell r="K356">
            <v>18.32</v>
          </cell>
          <cell r="L356">
            <v>19.080000000000002</v>
          </cell>
          <cell r="M356">
            <v>19.840000000000003</v>
          </cell>
          <cell r="N356">
            <v>20.6</v>
          </cell>
          <cell r="O356">
            <v>21.52</v>
          </cell>
          <cell r="P356">
            <v>22.44</v>
          </cell>
          <cell r="Q356">
            <v>23.36</v>
          </cell>
          <cell r="R356">
            <v>24.28</v>
          </cell>
          <cell r="S356">
            <v>25.2</v>
          </cell>
          <cell r="T356">
            <v>26.16</v>
          </cell>
          <cell r="U356">
            <v>27.12</v>
          </cell>
          <cell r="V356">
            <v>28.080000000000002</v>
          </cell>
          <cell r="W356">
            <v>29.04</v>
          </cell>
          <cell r="X356">
            <v>30</v>
          </cell>
          <cell r="Y356">
            <v>31.279999999999998</v>
          </cell>
          <cell r="Z356">
            <v>32.559999999999995</v>
          </cell>
          <cell r="AA356">
            <v>33.839999999999996</v>
          </cell>
          <cell r="AB356">
            <v>35.119999999999997</v>
          </cell>
          <cell r="AC356">
            <v>36.4</v>
          </cell>
          <cell r="AD356">
            <v>37.880000000000003</v>
          </cell>
          <cell r="AE356">
            <v>39.36</v>
          </cell>
          <cell r="AF356">
            <v>40.840000000000003</v>
          </cell>
          <cell r="AG356">
            <v>42.320000000000007</v>
          </cell>
          <cell r="AH356">
            <v>43.8</v>
          </cell>
        </row>
        <row r="357">
          <cell r="C357">
            <v>21028</v>
          </cell>
          <cell r="D357">
            <v>14.8</v>
          </cell>
          <cell r="E357">
            <v>15.360000000000001</v>
          </cell>
          <cell r="F357">
            <v>15.920000000000002</v>
          </cell>
          <cell r="G357">
            <v>16.480000000000004</v>
          </cell>
          <cell r="H357">
            <v>17.040000000000006</v>
          </cell>
          <cell r="I357">
            <v>17.600000000000001</v>
          </cell>
          <cell r="J357">
            <v>18.200000000000003</v>
          </cell>
          <cell r="K357">
            <v>18.8</v>
          </cell>
          <cell r="L357">
            <v>19.400000000000002</v>
          </cell>
          <cell r="M357">
            <v>20.000000000000004</v>
          </cell>
          <cell r="N357">
            <v>20.6</v>
          </cell>
          <cell r="O357">
            <v>21.52</v>
          </cell>
          <cell r="P357">
            <v>22.44</v>
          </cell>
          <cell r="Q357">
            <v>23.36</v>
          </cell>
          <cell r="R357">
            <v>24.28</v>
          </cell>
          <cell r="S357">
            <v>25.2</v>
          </cell>
          <cell r="T357">
            <v>26.32</v>
          </cell>
          <cell r="U357">
            <v>27.439999999999998</v>
          </cell>
          <cell r="V357">
            <v>28.56</v>
          </cell>
          <cell r="W357">
            <v>29.68</v>
          </cell>
          <cell r="X357">
            <v>30.8</v>
          </cell>
          <cell r="Y357">
            <v>32.119999999999997</v>
          </cell>
          <cell r="Z357">
            <v>33.44</v>
          </cell>
          <cell r="AA357">
            <v>34.76</v>
          </cell>
          <cell r="AB357">
            <v>36.08</v>
          </cell>
          <cell r="AC357">
            <v>37.4</v>
          </cell>
          <cell r="AD357">
            <v>38.880000000000003</v>
          </cell>
          <cell r="AE357">
            <v>40.36</v>
          </cell>
          <cell r="AF357">
            <v>41.84</v>
          </cell>
          <cell r="AG357">
            <v>43.320000000000007</v>
          </cell>
          <cell r="AH357">
            <v>44.8</v>
          </cell>
        </row>
        <row r="358">
          <cell r="C358">
            <v>21030</v>
          </cell>
          <cell r="D358">
            <v>15</v>
          </cell>
          <cell r="E358">
            <v>15.56</v>
          </cell>
          <cell r="F358">
            <v>16.12</v>
          </cell>
          <cell r="G358">
            <v>16.680000000000003</v>
          </cell>
          <cell r="H358">
            <v>17.240000000000006</v>
          </cell>
          <cell r="I358">
            <v>17.8</v>
          </cell>
          <cell r="J358">
            <v>18.52</v>
          </cell>
          <cell r="K358">
            <v>19.240000000000002</v>
          </cell>
          <cell r="L358">
            <v>19.96</v>
          </cell>
          <cell r="M358">
            <v>20.680000000000003</v>
          </cell>
          <cell r="N358">
            <v>21.4</v>
          </cell>
          <cell r="O358">
            <v>22.32</v>
          </cell>
          <cell r="P358">
            <v>23.24</v>
          </cell>
          <cell r="Q358">
            <v>24.16</v>
          </cell>
          <cell r="R358">
            <v>25.080000000000002</v>
          </cell>
          <cell r="S358">
            <v>26</v>
          </cell>
          <cell r="T358">
            <v>27.12</v>
          </cell>
          <cell r="U358">
            <v>28.24</v>
          </cell>
          <cell r="V358">
            <v>29.36</v>
          </cell>
          <cell r="W358">
            <v>30.479999999999997</v>
          </cell>
          <cell r="X358">
            <v>31.6</v>
          </cell>
          <cell r="Y358">
            <v>32.92</v>
          </cell>
          <cell r="Z358">
            <v>34.239999999999995</v>
          </cell>
          <cell r="AA358">
            <v>35.559999999999995</v>
          </cell>
          <cell r="AB358">
            <v>36.879999999999995</v>
          </cell>
          <cell r="AC358">
            <v>38.200000000000003</v>
          </cell>
          <cell r="AD358">
            <v>39.68</v>
          </cell>
          <cell r="AE358">
            <v>41.160000000000004</v>
          </cell>
          <cell r="AF358">
            <v>42.64</v>
          </cell>
          <cell r="AG358">
            <v>44.120000000000005</v>
          </cell>
          <cell r="AH358">
            <v>45.6</v>
          </cell>
        </row>
        <row r="359">
          <cell r="C359">
            <v>22000</v>
          </cell>
          <cell r="D359">
            <v>10.4</v>
          </cell>
          <cell r="E359">
            <v>10.92</v>
          </cell>
          <cell r="F359">
            <v>11.44</v>
          </cell>
          <cell r="G359">
            <v>11.96</v>
          </cell>
          <cell r="H359">
            <v>12.48</v>
          </cell>
          <cell r="I359">
            <v>13</v>
          </cell>
          <cell r="J359">
            <v>13.4</v>
          </cell>
          <cell r="K359">
            <v>13.8</v>
          </cell>
          <cell r="L359">
            <v>14.2</v>
          </cell>
          <cell r="M359">
            <v>14.6</v>
          </cell>
          <cell r="N359">
            <v>15</v>
          </cell>
          <cell r="O359">
            <v>15.64</v>
          </cell>
          <cell r="P359">
            <v>16.28</v>
          </cell>
          <cell r="Q359">
            <v>16.920000000000002</v>
          </cell>
          <cell r="R359">
            <v>17.559999999999999</v>
          </cell>
          <cell r="S359">
            <v>18.2</v>
          </cell>
          <cell r="T359">
            <v>18.920000000000002</v>
          </cell>
          <cell r="U359">
            <v>19.64</v>
          </cell>
          <cell r="V359">
            <v>20.36</v>
          </cell>
          <cell r="W359">
            <v>21.08</v>
          </cell>
          <cell r="X359">
            <v>21.8</v>
          </cell>
          <cell r="Y359">
            <v>22.64</v>
          </cell>
          <cell r="Z359">
            <v>23.48</v>
          </cell>
          <cell r="AA359">
            <v>24.32</v>
          </cell>
          <cell r="AB359">
            <v>25.16</v>
          </cell>
          <cell r="AC359">
            <v>26</v>
          </cell>
          <cell r="AD359">
            <v>26.84</v>
          </cell>
          <cell r="AE359">
            <v>27.68</v>
          </cell>
          <cell r="AF359">
            <v>28.52</v>
          </cell>
          <cell r="AG359">
            <v>29.36</v>
          </cell>
          <cell r="AH359">
            <v>30.2</v>
          </cell>
        </row>
        <row r="360">
          <cell r="C360">
            <v>22002</v>
          </cell>
          <cell r="D360">
            <v>10.4</v>
          </cell>
          <cell r="E360">
            <v>10.92</v>
          </cell>
          <cell r="F360">
            <v>11.44</v>
          </cell>
          <cell r="G360">
            <v>11.96</v>
          </cell>
          <cell r="H360">
            <v>12.48</v>
          </cell>
          <cell r="I360">
            <v>13</v>
          </cell>
          <cell r="J360">
            <v>13.4</v>
          </cell>
          <cell r="K360">
            <v>13.8</v>
          </cell>
          <cell r="L360">
            <v>14.2</v>
          </cell>
          <cell r="M360">
            <v>14.6</v>
          </cell>
          <cell r="N360">
            <v>15</v>
          </cell>
          <cell r="O360">
            <v>15.64</v>
          </cell>
          <cell r="P360">
            <v>16.28</v>
          </cell>
          <cell r="Q360">
            <v>16.920000000000002</v>
          </cell>
          <cell r="R360">
            <v>17.559999999999999</v>
          </cell>
          <cell r="S360">
            <v>18.2</v>
          </cell>
          <cell r="T360">
            <v>18.920000000000002</v>
          </cell>
          <cell r="U360">
            <v>19.64</v>
          </cell>
          <cell r="V360">
            <v>20.36</v>
          </cell>
          <cell r="W360">
            <v>21.08</v>
          </cell>
          <cell r="X360">
            <v>21.8</v>
          </cell>
          <cell r="Y360">
            <v>22.64</v>
          </cell>
          <cell r="Z360">
            <v>23.48</v>
          </cell>
          <cell r="AA360">
            <v>24.32</v>
          </cell>
          <cell r="AB360">
            <v>25.16</v>
          </cell>
          <cell r="AC360">
            <v>26</v>
          </cell>
          <cell r="AD360">
            <v>26.84</v>
          </cell>
          <cell r="AE360">
            <v>27.68</v>
          </cell>
          <cell r="AF360">
            <v>28.52</v>
          </cell>
          <cell r="AG360">
            <v>29.36</v>
          </cell>
          <cell r="AH360">
            <v>30.2</v>
          </cell>
        </row>
        <row r="361">
          <cell r="C361">
            <v>22004</v>
          </cell>
          <cell r="D361">
            <v>10.399999999999999</v>
          </cell>
          <cell r="E361">
            <v>10.92</v>
          </cell>
          <cell r="F361">
            <v>11.440000000000001</v>
          </cell>
          <cell r="G361">
            <v>11.959999999999999</v>
          </cell>
          <cell r="H361">
            <v>12.48</v>
          </cell>
          <cell r="I361">
            <v>13</v>
          </cell>
          <cell r="J361">
            <v>13.4</v>
          </cell>
          <cell r="K361">
            <v>13.8</v>
          </cell>
          <cell r="L361">
            <v>14.2</v>
          </cell>
          <cell r="M361">
            <v>14.599999999999998</v>
          </cell>
          <cell r="N361">
            <v>15</v>
          </cell>
          <cell r="O361">
            <v>15.639999999999999</v>
          </cell>
          <cell r="P361">
            <v>16.28</v>
          </cell>
          <cell r="Q361">
            <v>16.920000000000002</v>
          </cell>
          <cell r="R361">
            <v>17.560000000000002</v>
          </cell>
          <cell r="S361">
            <v>18.200000000000003</v>
          </cell>
          <cell r="T361">
            <v>18.919999999999998</v>
          </cell>
          <cell r="U361">
            <v>19.64</v>
          </cell>
          <cell r="V361">
            <v>20.360000000000003</v>
          </cell>
          <cell r="W361">
            <v>21.08</v>
          </cell>
          <cell r="X361">
            <v>21.799999999999997</v>
          </cell>
          <cell r="Y361">
            <v>22.64</v>
          </cell>
          <cell r="Z361">
            <v>23.480000000000004</v>
          </cell>
          <cell r="AA361">
            <v>24.32</v>
          </cell>
          <cell r="AB361">
            <v>25.160000000000004</v>
          </cell>
          <cell r="AC361">
            <v>26</v>
          </cell>
          <cell r="AD361">
            <v>26.840000000000003</v>
          </cell>
          <cell r="AE361">
            <v>27.68</v>
          </cell>
          <cell r="AF361">
            <v>28.520000000000003</v>
          </cell>
          <cell r="AG361">
            <v>29.36</v>
          </cell>
          <cell r="AH361">
            <v>30.200000000000003</v>
          </cell>
        </row>
        <row r="362">
          <cell r="C362">
            <v>22006</v>
          </cell>
          <cell r="D362">
            <v>11</v>
          </cell>
          <cell r="E362">
            <v>11.4</v>
          </cell>
          <cell r="F362">
            <v>11.8</v>
          </cell>
          <cell r="G362">
            <v>12.200000000000001</v>
          </cell>
          <cell r="H362">
            <v>12.600000000000001</v>
          </cell>
          <cell r="I362">
            <v>13</v>
          </cell>
          <cell r="J362">
            <v>13.520000000000001</v>
          </cell>
          <cell r="K362">
            <v>14.04</v>
          </cell>
          <cell r="L362">
            <v>14.560000000000002</v>
          </cell>
          <cell r="M362">
            <v>15.080000000000002</v>
          </cell>
          <cell r="N362">
            <v>15.600000000000001</v>
          </cell>
          <cell r="O362">
            <v>16.119999999999997</v>
          </cell>
          <cell r="P362">
            <v>16.64</v>
          </cell>
          <cell r="Q362">
            <v>17.160000000000004</v>
          </cell>
          <cell r="R362">
            <v>17.680000000000007</v>
          </cell>
          <cell r="S362">
            <v>18.200000000000003</v>
          </cell>
          <cell r="T362">
            <v>19.04</v>
          </cell>
          <cell r="U362">
            <v>19.880000000000003</v>
          </cell>
          <cell r="V362">
            <v>20.72</v>
          </cell>
          <cell r="W362">
            <v>21.560000000000002</v>
          </cell>
          <cell r="X362">
            <v>22.4</v>
          </cell>
          <cell r="Y362">
            <v>23.240000000000002</v>
          </cell>
          <cell r="Z362">
            <v>24.08</v>
          </cell>
          <cell r="AA362">
            <v>24.92</v>
          </cell>
          <cell r="AB362">
            <v>25.760000000000005</v>
          </cell>
          <cell r="AC362">
            <v>26.6</v>
          </cell>
          <cell r="AD362">
            <v>27.520000000000003</v>
          </cell>
          <cell r="AE362">
            <v>28.439999999999998</v>
          </cell>
          <cell r="AF362">
            <v>29.36</v>
          </cell>
          <cell r="AG362">
            <v>30.28</v>
          </cell>
          <cell r="AH362">
            <v>31.200000000000003</v>
          </cell>
        </row>
        <row r="363">
          <cell r="C363">
            <v>22008</v>
          </cell>
          <cell r="D363">
            <v>11.399999999999999</v>
          </cell>
          <cell r="E363">
            <v>11.72</v>
          </cell>
          <cell r="F363">
            <v>12.04</v>
          </cell>
          <cell r="G363">
            <v>12.360000000000001</v>
          </cell>
          <cell r="H363">
            <v>12.68</v>
          </cell>
          <cell r="I363">
            <v>13</v>
          </cell>
          <cell r="J363">
            <v>13.520000000000001</v>
          </cell>
          <cell r="K363">
            <v>14.04</v>
          </cell>
          <cell r="L363">
            <v>14.560000000000002</v>
          </cell>
          <cell r="M363">
            <v>15.080000000000002</v>
          </cell>
          <cell r="N363">
            <v>15.600000000000001</v>
          </cell>
          <cell r="O363">
            <v>16.32</v>
          </cell>
          <cell r="P363">
            <v>17.04</v>
          </cell>
          <cell r="Q363">
            <v>17.760000000000002</v>
          </cell>
          <cell r="R363">
            <v>18.480000000000004</v>
          </cell>
          <cell r="S363">
            <v>19.200000000000003</v>
          </cell>
          <cell r="T363">
            <v>19.919999999999998</v>
          </cell>
          <cell r="U363">
            <v>20.64</v>
          </cell>
          <cell r="V363">
            <v>21.360000000000003</v>
          </cell>
          <cell r="W363">
            <v>22.080000000000005</v>
          </cell>
          <cell r="X363">
            <v>22.799999999999997</v>
          </cell>
          <cell r="Y363">
            <v>23.76</v>
          </cell>
          <cell r="Z363">
            <v>24.72</v>
          </cell>
          <cell r="AA363">
            <v>25.680000000000003</v>
          </cell>
          <cell r="AB363">
            <v>26.64</v>
          </cell>
          <cell r="AC363">
            <v>27.6</v>
          </cell>
          <cell r="AD363">
            <v>28.64</v>
          </cell>
          <cell r="AE363">
            <v>29.680000000000007</v>
          </cell>
          <cell r="AF363">
            <v>30.72000000000001</v>
          </cell>
          <cell r="AG363">
            <v>31.760000000000005</v>
          </cell>
          <cell r="AH363">
            <v>32.799999999999997</v>
          </cell>
        </row>
        <row r="364">
          <cell r="C364">
            <v>22010</v>
          </cell>
          <cell r="D364">
            <v>11.399999999999999</v>
          </cell>
          <cell r="E364">
            <v>11.839999999999998</v>
          </cell>
          <cell r="F364">
            <v>12.279999999999998</v>
          </cell>
          <cell r="G364">
            <v>12.719999999999997</v>
          </cell>
          <cell r="H364">
            <v>13.159999999999997</v>
          </cell>
          <cell r="I364">
            <v>13.600000000000001</v>
          </cell>
          <cell r="J364">
            <v>14.120000000000001</v>
          </cell>
          <cell r="K364">
            <v>14.64</v>
          </cell>
          <cell r="L364">
            <v>15.160000000000004</v>
          </cell>
          <cell r="M364">
            <v>15.680000000000005</v>
          </cell>
          <cell r="N364">
            <v>16.200000000000003</v>
          </cell>
          <cell r="O364">
            <v>16.800000000000004</v>
          </cell>
          <cell r="P364">
            <v>17.399999999999999</v>
          </cell>
          <cell r="Q364">
            <v>18</v>
          </cell>
          <cell r="R364">
            <v>18.600000000000001</v>
          </cell>
          <cell r="S364">
            <v>19.200000000000003</v>
          </cell>
          <cell r="T364">
            <v>20.04</v>
          </cell>
          <cell r="U364">
            <v>20.880000000000003</v>
          </cell>
          <cell r="V364">
            <v>21.72</v>
          </cell>
          <cell r="W364">
            <v>22.560000000000002</v>
          </cell>
          <cell r="X364">
            <v>23.4</v>
          </cell>
          <cell r="Y364">
            <v>24.44</v>
          </cell>
          <cell r="Z364">
            <v>25.479999999999997</v>
          </cell>
          <cell r="AA364">
            <v>26.52</v>
          </cell>
          <cell r="AB364">
            <v>27.560000000000002</v>
          </cell>
          <cell r="AC364">
            <v>28.6</v>
          </cell>
          <cell r="AD364">
            <v>29.64</v>
          </cell>
          <cell r="AE364">
            <v>30.680000000000007</v>
          </cell>
          <cell r="AF364">
            <v>31.72000000000001</v>
          </cell>
          <cell r="AG364">
            <v>32.760000000000005</v>
          </cell>
          <cell r="AH364">
            <v>33.799999999999997</v>
          </cell>
        </row>
        <row r="365">
          <cell r="C365">
            <v>22012</v>
          </cell>
          <cell r="D365">
            <v>11.399999999999999</v>
          </cell>
          <cell r="E365">
            <v>11.92</v>
          </cell>
          <cell r="F365">
            <v>12.440000000000001</v>
          </cell>
          <cell r="G365">
            <v>12.959999999999999</v>
          </cell>
          <cell r="H365">
            <v>13.48</v>
          </cell>
          <cell r="I365">
            <v>14</v>
          </cell>
          <cell r="J365">
            <v>14.52</v>
          </cell>
          <cell r="K365">
            <v>15.040000000000001</v>
          </cell>
          <cell r="L365">
            <v>15.560000000000002</v>
          </cell>
          <cell r="M365">
            <v>16.080000000000005</v>
          </cell>
          <cell r="N365">
            <v>16.600000000000001</v>
          </cell>
          <cell r="O365">
            <v>17.239999999999998</v>
          </cell>
          <cell r="P365">
            <v>17.880000000000003</v>
          </cell>
          <cell r="Q365">
            <v>18.52</v>
          </cell>
          <cell r="R365">
            <v>19.160000000000004</v>
          </cell>
          <cell r="S365">
            <v>19.799999999999997</v>
          </cell>
          <cell r="T365">
            <v>20.64</v>
          </cell>
          <cell r="U365">
            <v>21.479999999999997</v>
          </cell>
          <cell r="V365">
            <v>22.32</v>
          </cell>
          <cell r="W365">
            <v>23.160000000000004</v>
          </cell>
          <cell r="X365">
            <v>24</v>
          </cell>
          <cell r="Y365">
            <v>24.92</v>
          </cell>
          <cell r="Z365">
            <v>25.840000000000003</v>
          </cell>
          <cell r="AA365">
            <v>26.759999999999998</v>
          </cell>
          <cell r="AB365">
            <v>27.68</v>
          </cell>
          <cell r="AC365">
            <v>28.6</v>
          </cell>
          <cell r="AD365">
            <v>29.839999999999996</v>
          </cell>
          <cell r="AE365">
            <v>31.08</v>
          </cell>
          <cell r="AF365">
            <v>32.32</v>
          </cell>
          <cell r="AG365">
            <v>33.56</v>
          </cell>
          <cell r="AH365">
            <v>34.799999999999997</v>
          </cell>
        </row>
        <row r="366">
          <cell r="C366">
            <v>22014</v>
          </cell>
          <cell r="D366">
            <v>12</v>
          </cell>
          <cell r="E366">
            <v>12.4</v>
          </cell>
          <cell r="F366">
            <v>12.8</v>
          </cell>
          <cell r="G366">
            <v>13.200000000000001</v>
          </cell>
          <cell r="H366">
            <v>13.600000000000001</v>
          </cell>
          <cell r="I366">
            <v>14</v>
          </cell>
          <cell r="J366">
            <v>14.52</v>
          </cell>
          <cell r="K366">
            <v>15.040000000000001</v>
          </cell>
          <cell r="L366">
            <v>15.560000000000002</v>
          </cell>
          <cell r="M366">
            <v>16.080000000000005</v>
          </cell>
          <cell r="N366">
            <v>16.600000000000001</v>
          </cell>
          <cell r="O366">
            <v>17.32</v>
          </cell>
          <cell r="P366">
            <v>18.04</v>
          </cell>
          <cell r="Q366">
            <v>18.760000000000002</v>
          </cell>
          <cell r="R366">
            <v>19.480000000000004</v>
          </cell>
          <cell r="S366">
            <v>20.200000000000003</v>
          </cell>
          <cell r="T366">
            <v>21.04</v>
          </cell>
          <cell r="U366">
            <v>21.880000000000003</v>
          </cell>
          <cell r="V366">
            <v>22.72</v>
          </cell>
          <cell r="W366">
            <v>23.560000000000002</v>
          </cell>
          <cell r="X366">
            <v>24.4</v>
          </cell>
          <cell r="Y366">
            <v>25.44</v>
          </cell>
          <cell r="Z366">
            <v>26.479999999999997</v>
          </cell>
          <cell r="AA366">
            <v>27.52</v>
          </cell>
          <cell r="AB366">
            <v>28.560000000000002</v>
          </cell>
          <cell r="AC366">
            <v>29.6</v>
          </cell>
          <cell r="AD366">
            <v>30.759999999999998</v>
          </cell>
          <cell r="AE366">
            <v>31.92</v>
          </cell>
          <cell r="AF366">
            <v>33.08</v>
          </cell>
          <cell r="AG366">
            <v>34.239999999999995</v>
          </cell>
          <cell r="AH366">
            <v>35.400000000000006</v>
          </cell>
        </row>
        <row r="367">
          <cell r="C367">
            <v>22016</v>
          </cell>
          <cell r="D367">
            <v>12</v>
          </cell>
          <cell r="E367">
            <v>12.520000000000001</v>
          </cell>
          <cell r="F367">
            <v>13.04</v>
          </cell>
          <cell r="G367">
            <v>13.56</v>
          </cell>
          <cell r="H367">
            <v>14.079999999999998</v>
          </cell>
          <cell r="I367">
            <v>14.600000000000001</v>
          </cell>
          <cell r="J367">
            <v>15.12</v>
          </cell>
          <cell r="K367">
            <v>15.64</v>
          </cell>
          <cell r="L367">
            <v>16.160000000000004</v>
          </cell>
          <cell r="M367">
            <v>16.680000000000007</v>
          </cell>
          <cell r="N367">
            <v>17.200000000000003</v>
          </cell>
          <cell r="O367">
            <v>17.919999999999998</v>
          </cell>
          <cell r="P367">
            <v>18.64</v>
          </cell>
          <cell r="Q367">
            <v>19.360000000000003</v>
          </cell>
          <cell r="R367">
            <v>20.079999999999998</v>
          </cell>
          <cell r="S367">
            <v>20.799999999999997</v>
          </cell>
          <cell r="T367">
            <v>21.64</v>
          </cell>
          <cell r="U367">
            <v>22.480000000000004</v>
          </cell>
          <cell r="V367">
            <v>23.32</v>
          </cell>
          <cell r="W367">
            <v>24.160000000000004</v>
          </cell>
          <cell r="X367">
            <v>25</v>
          </cell>
          <cell r="Y367">
            <v>26.040000000000003</v>
          </cell>
          <cell r="Z367">
            <v>27.08</v>
          </cell>
          <cell r="AA367">
            <v>28.120000000000005</v>
          </cell>
          <cell r="AB367">
            <v>29.160000000000004</v>
          </cell>
          <cell r="AC367">
            <v>30.200000000000003</v>
          </cell>
          <cell r="AD367">
            <v>31.44</v>
          </cell>
          <cell r="AE367">
            <v>32.679999999999993</v>
          </cell>
          <cell r="AF367">
            <v>33.919999999999995</v>
          </cell>
          <cell r="AG367">
            <v>35.159999999999997</v>
          </cell>
          <cell r="AH367">
            <v>36.400000000000006</v>
          </cell>
        </row>
        <row r="368">
          <cell r="C368">
            <v>22018</v>
          </cell>
          <cell r="D368">
            <v>12.399999999999999</v>
          </cell>
          <cell r="E368">
            <v>12.839999999999998</v>
          </cell>
          <cell r="F368">
            <v>13.279999999999998</v>
          </cell>
          <cell r="G368">
            <v>13.719999999999997</v>
          </cell>
          <cell r="H368">
            <v>14.159999999999997</v>
          </cell>
          <cell r="I368">
            <v>14.600000000000001</v>
          </cell>
          <cell r="J368">
            <v>15.200000000000001</v>
          </cell>
          <cell r="K368">
            <v>15.800000000000002</v>
          </cell>
          <cell r="L368">
            <v>16.399999999999999</v>
          </cell>
          <cell r="M368">
            <v>17</v>
          </cell>
          <cell r="N368">
            <v>17.600000000000001</v>
          </cell>
          <cell r="O368">
            <v>18.36</v>
          </cell>
          <cell r="P368">
            <v>19.119999999999997</v>
          </cell>
          <cell r="Q368">
            <v>19.880000000000003</v>
          </cell>
          <cell r="R368">
            <v>20.64</v>
          </cell>
          <cell r="S368">
            <v>21.4</v>
          </cell>
          <cell r="T368">
            <v>22.32</v>
          </cell>
          <cell r="U368">
            <v>23.240000000000002</v>
          </cell>
          <cell r="V368">
            <v>24.160000000000004</v>
          </cell>
          <cell r="W368">
            <v>25.08</v>
          </cell>
          <cell r="X368">
            <v>26</v>
          </cell>
          <cell r="Y368">
            <v>27.040000000000003</v>
          </cell>
          <cell r="Z368">
            <v>28.08</v>
          </cell>
          <cell r="AA368">
            <v>29.120000000000005</v>
          </cell>
          <cell r="AB368">
            <v>30.160000000000004</v>
          </cell>
          <cell r="AC368">
            <v>31.200000000000003</v>
          </cell>
          <cell r="AD368">
            <v>32.440000000000005</v>
          </cell>
          <cell r="AE368">
            <v>33.679999999999993</v>
          </cell>
          <cell r="AF368">
            <v>34.919999999999995</v>
          </cell>
          <cell r="AG368">
            <v>36.159999999999997</v>
          </cell>
          <cell r="AH368">
            <v>37.400000000000006</v>
          </cell>
        </row>
        <row r="369">
          <cell r="C369">
            <v>22020</v>
          </cell>
          <cell r="D369">
            <v>13</v>
          </cell>
          <cell r="E369">
            <v>13.4</v>
          </cell>
          <cell r="F369">
            <v>13.8</v>
          </cell>
          <cell r="G369">
            <v>14.2</v>
          </cell>
          <cell r="H369">
            <v>14.599999999999998</v>
          </cell>
          <cell r="I369">
            <v>15</v>
          </cell>
          <cell r="J369">
            <v>15.639999999999999</v>
          </cell>
          <cell r="K369">
            <v>16.28</v>
          </cell>
          <cell r="L369">
            <v>16.920000000000002</v>
          </cell>
          <cell r="M369">
            <v>17.560000000000002</v>
          </cell>
          <cell r="N369">
            <v>18.200000000000003</v>
          </cell>
          <cell r="O369">
            <v>18.919999999999998</v>
          </cell>
          <cell r="P369">
            <v>19.64</v>
          </cell>
          <cell r="Q369">
            <v>20.360000000000003</v>
          </cell>
          <cell r="R369">
            <v>21.08</v>
          </cell>
          <cell r="S369">
            <v>21.799999999999997</v>
          </cell>
          <cell r="T369">
            <v>22.64</v>
          </cell>
          <cell r="U369">
            <v>23.480000000000004</v>
          </cell>
          <cell r="V369">
            <v>24.32</v>
          </cell>
          <cell r="W369">
            <v>25.160000000000004</v>
          </cell>
          <cell r="X369">
            <v>26</v>
          </cell>
          <cell r="Y369">
            <v>27.240000000000002</v>
          </cell>
          <cell r="Z369">
            <v>28.479999999999997</v>
          </cell>
          <cell r="AA369">
            <v>29.72</v>
          </cell>
          <cell r="AB369">
            <v>30.959999999999994</v>
          </cell>
          <cell r="AC369">
            <v>32.200000000000003</v>
          </cell>
          <cell r="AD369">
            <v>33.36</v>
          </cell>
          <cell r="AE369">
            <v>34.519999999999996</v>
          </cell>
          <cell r="AF369">
            <v>35.68</v>
          </cell>
          <cell r="AG369">
            <v>36.840000000000003</v>
          </cell>
          <cell r="AH369">
            <v>38</v>
          </cell>
        </row>
        <row r="370">
          <cell r="C370">
            <v>22022</v>
          </cell>
          <cell r="D370">
            <v>13</v>
          </cell>
          <cell r="E370">
            <v>13.520000000000001</v>
          </cell>
          <cell r="F370">
            <v>14.04</v>
          </cell>
          <cell r="G370">
            <v>14.560000000000002</v>
          </cell>
          <cell r="H370">
            <v>15.080000000000002</v>
          </cell>
          <cell r="I370">
            <v>15.600000000000001</v>
          </cell>
          <cell r="J370">
            <v>16.119999999999997</v>
          </cell>
          <cell r="K370">
            <v>16.64</v>
          </cell>
          <cell r="L370">
            <v>17.160000000000004</v>
          </cell>
          <cell r="M370">
            <v>17.680000000000007</v>
          </cell>
          <cell r="N370">
            <v>18.200000000000003</v>
          </cell>
          <cell r="O370">
            <v>19.04</v>
          </cell>
          <cell r="P370">
            <v>19.880000000000003</v>
          </cell>
          <cell r="Q370">
            <v>20.72</v>
          </cell>
          <cell r="R370">
            <v>21.560000000000002</v>
          </cell>
          <cell r="S370">
            <v>22.4</v>
          </cell>
          <cell r="T370">
            <v>23.32</v>
          </cell>
          <cell r="U370">
            <v>24.240000000000002</v>
          </cell>
          <cell r="V370">
            <v>25.160000000000004</v>
          </cell>
          <cell r="W370">
            <v>26.08</v>
          </cell>
          <cell r="X370">
            <v>27</v>
          </cell>
          <cell r="Y370">
            <v>28.159999999999997</v>
          </cell>
          <cell r="Z370">
            <v>29.32</v>
          </cell>
          <cell r="AA370">
            <v>30.479999999999997</v>
          </cell>
          <cell r="AB370">
            <v>31.64</v>
          </cell>
          <cell r="AC370">
            <v>32.799999999999997</v>
          </cell>
          <cell r="AD370">
            <v>34.04</v>
          </cell>
          <cell r="AE370">
            <v>35.28</v>
          </cell>
          <cell r="AF370">
            <v>36.520000000000003</v>
          </cell>
          <cell r="AG370">
            <v>37.759999999999991</v>
          </cell>
          <cell r="AH370">
            <v>39</v>
          </cell>
        </row>
        <row r="371">
          <cell r="C371">
            <v>22024</v>
          </cell>
          <cell r="D371">
            <v>13</v>
          </cell>
          <cell r="E371">
            <v>13.520000000000001</v>
          </cell>
          <cell r="F371">
            <v>14.04</v>
          </cell>
          <cell r="G371">
            <v>14.560000000000002</v>
          </cell>
          <cell r="H371">
            <v>15.080000000000002</v>
          </cell>
          <cell r="I371">
            <v>15.600000000000001</v>
          </cell>
          <cell r="J371">
            <v>16.239999999999998</v>
          </cell>
          <cell r="K371">
            <v>16.880000000000003</v>
          </cell>
          <cell r="L371">
            <v>17.52</v>
          </cell>
          <cell r="M371">
            <v>18.160000000000004</v>
          </cell>
          <cell r="N371">
            <v>18.799999999999997</v>
          </cell>
          <cell r="O371">
            <v>19.52</v>
          </cell>
          <cell r="P371">
            <v>20.240000000000002</v>
          </cell>
          <cell r="Q371">
            <v>20.96</v>
          </cell>
          <cell r="R371">
            <v>21.68</v>
          </cell>
          <cell r="S371">
            <v>22.4</v>
          </cell>
          <cell r="T371">
            <v>23.44</v>
          </cell>
          <cell r="U371">
            <v>24.479999999999997</v>
          </cell>
          <cell r="V371">
            <v>25.52</v>
          </cell>
          <cell r="W371">
            <v>26.560000000000002</v>
          </cell>
          <cell r="X371">
            <v>27.6</v>
          </cell>
          <cell r="Y371">
            <v>28.72</v>
          </cell>
          <cell r="Z371">
            <v>29.840000000000003</v>
          </cell>
          <cell r="AA371">
            <v>30.960000000000008</v>
          </cell>
          <cell r="AB371">
            <v>32.080000000000013</v>
          </cell>
          <cell r="AC371">
            <v>33.200000000000003</v>
          </cell>
          <cell r="AD371">
            <v>34.559999999999995</v>
          </cell>
          <cell r="AE371">
            <v>35.92</v>
          </cell>
          <cell r="AF371">
            <v>37.280000000000008</v>
          </cell>
          <cell r="AG371">
            <v>38.64</v>
          </cell>
          <cell r="AH371">
            <v>40</v>
          </cell>
        </row>
        <row r="372">
          <cell r="C372">
            <v>22026</v>
          </cell>
          <cell r="D372">
            <v>13</v>
          </cell>
          <cell r="E372">
            <v>13.520000000000001</v>
          </cell>
          <cell r="F372">
            <v>14.04</v>
          </cell>
          <cell r="G372">
            <v>14.560000000000002</v>
          </cell>
          <cell r="H372">
            <v>15.080000000000002</v>
          </cell>
          <cell r="I372">
            <v>15.600000000000001</v>
          </cell>
          <cell r="J372">
            <v>16.32</v>
          </cell>
          <cell r="K372">
            <v>17.04</v>
          </cell>
          <cell r="L372">
            <v>17.760000000000002</v>
          </cell>
          <cell r="M372">
            <v>18.480000000000004</v>
          </cell>
          <cell r="N372">
            <v>19.200000000000003</v>
          </cell>
          <cell r="O372">
            <v>20.04</v>
          </cell>
          <cell r="P372">
            <v>20.880000000000003</v>
          </cell>
          <cell r="Q372">
            <v>21.72</v>
          </cell>
          <cell r="R372">
            <v>22.560000000000002</v>
          </cell>
          <cell r="S372">
            <v>23.4</v>
          </cell>
          <cell r="T372">
            <v>24.32</v>
          </cell>
          <cell r="U372">
            <v>25.240000000000002</v>
          </cell>
          <cell r="V372">
            <v>26.160000000000004</v>
          </cell>
          <cell r="W372">
            <v>27.08</v>
          </cell>
          <cell r="X372">
            <v>28</v>
          </cell>
          <cell r="Y372">
            <v>29.159999999999997</v>
          </cell>
          <cell r="Z372">
            <v>30.319999999999997</v>
          </cell>
          <cell r="AA372">
            <v>31.479999999999997</v>
          </cell>
          <cell r="AB372">
            <v>32.64</v>
          </cell>
          <cell r="AC372">
            <v>33.799999999999997</v>
          </cell>
          <cell r="AD372">
            <v>35.160000000000004</v>
          </cell>
          <cell r="AE372">
            <v>36.519999999999996</v>
          </cell>
          <cell r="AF372">
            <v>37.880000000000003</v>
          </cell>
          <cell r="AG372">
            <v>39.240000000000009</v>
          </cell>
          <cell r="AH372">
            <v>40.599999999999994</v>
          </cell>
        </row>
        <row r="373">
          <cell r="C373">
            <v>22028</v>
          </cell>
          <cell r="D373">
            <v>13.600000000000001</v>
          </cell>
          <cell r="E373">
            <v>14.120000000000001</v>
          </cell>
          <cell r="F373">
            <v>14.64</v>
          </cell>
          <cell r="G373">
            <v>15.160000000000004</v>
          </cell>
          <cell r="H373">
            <v>15.680000000000005</v>
          </cell>
          <cell r="I373">
            <v>16.200000000000003</v>
          </cell>
          <cell r="J373">
            <v>16.800000000000004</v>
          </cell>
          <cell r="K373">
            <v>17.399999999999999</v>
          </cell>
          <cell r="L373">
            <v>18</v>
          </cell>
          <cell r="M373">
            <v>18.600000000000001</v>
          </cell>
          <cell r="N373">
            <v>19.200000000000003</v>
          </cell>
          <cell r="O373">
            <v>20.04</v>
          </cell>
          <cell r="P373">
            <v>20.880000000000003</v>
          </cell>
          <cell r="Q373">
            <v>21.72</v>
          </cell>
          <cell r="R373">
            <v>22.560000000000002</v>
          </cell>
          <cell r="S373">
            <v>23.4</v>
          </cell>
          <cell r="T373">
            <v>24.44</v>
          </cell>
          <cell r="U373">
            <v>25.479999999999997</v>
          </cell>
          <cell r="V373">
            <v>26.52</v>
          </cell>
          <cell r="W373">
            <v>27.560000000000002</v>
          </cell>
          <cell r="X373">
            <v>28.6</v>
          </cell>
          <cell r="Y373">
            <v>29.839999999999996</v>
          </cell>
          <cell r="Z373">
            <v>31.08</v>
          </cell>
          <cell r="AA373">
            <v>32.32</v>
          </cell>
          <cell r="AB373">
            <v>33.56</v>
          </cell>
          <cell r="AC373">
            <v>34.799999999999997</v>
          </cell>
          <cell r="AD373">
            <v>36.160000000000004</v>
          </cell>
          <cell r="AE373">
            <v>37.519999999999996</v>
          </cell>
          <cell r="AF373">
            <v>38.880000000000003</v>
          </cell>
          <cell r="AG373">
            <v>40.240000000000009</v>
          </cell>
          <cell r="AH373">
            <v>41.599999999999994</v>
          </cell>
        </row>
        <row r="374">
          <cell r="C374">
            <v>22030</v>
          </cell>
          <cell r="D374">
            <v>14</v>
          </cell>
          <cell r="E374">
            <v>14.52</v>
          </cell>
          <cell r="F374">
            <v>15.040000000000001</v>
          </cell>
          <cell r="G374">
            <v>15.560000000000002</v>
          </cell>
          <cell r="H374">
            <v>16.080000000000005</v>
          </cell>
          <cell r="I374">
            <v>16.600000000000001</v>
          </cell>
          <cell r="J374">
            <v>17.239999999999998</v>
          </cell>
          <cell r="K374">
            <v>17.880000000000003</v>
          </cell>
          <cell r="L374">
            <v>18.52</v>
          </cell>
          <cell r="M374">
            <v>19.160000000000004</v>
          </cell>
          <cell r="N374">
            <v>19.799999999999997</v>
          </cell>
          <cell r="O374">
            <v>20.64</v>
          </cell>
          <cell r="P374">
            <v>21.479999999999997</v>
          </cell>
          <cell r="Q374">
            <v>22.32</v>
          </cell>
          <cell r="R374">
            <v>23.160000000000004</v>
          </cell>
          <cell r="S374">
            <v>24</v>
          </cell>
          <cell r="T374">
            <v>25.040000000000003</v>
          </cell>
          <cell r="U374">
            <v>26.08</v>
          </cell>
          <cell r="V374">
            <v>27.12</v>
          </cell>
          <cell r="W374">
            <v>28.159999999999997</v>
          </cell>
          <cell r="X374">
            <v>29.200000000000003</v>
          </cell>
          <cell r="Y374">
            <v>30.44</v>
          </cell>
          <cell r="Z374">
            <v>31.679999999999996</v>
          </cell>
          <cell r="AA374">
            <v>32.919999999999995</v>
          </cell>
          <cell r="AB374">
            <v>34.159999999999997</v>
          </cell>
          <cell r="AC374">
            <v>35.400000000000006</v>
          </cell>
          <cell r="AD374">
            <v>36.76</v>
          </cell>
          <cell r="AE374">
            <v>38.120000000000005</v>
          </cell>
          <cell r="AF374">
            <v>39.479999999999997</v>
          </cell>
          <cell r="AG374">
            <v>40.840000000000003</v>
          </cell>
          <cell r="AH374">
            <v>42.2</v>
          </cell>
        </row>
        <row r="375">
          <cell r="C375">
            <v>23000</v>
          </cell>
          <cell r="D375">
            <v>9.6</v>
          </cell>
          <cell r="E375">
            <v>10.08</v>
          </cell>
          <cell r="F375">
            <v>10.56</v>
          </cell>
          <cell r="G375">
            <v>11.04</v>
          </cell>
          <cell r="H375">
            <v>11.52</v>
          </cell>
          <cell r="I375">
            <v>12</v>
          </cell>
          <cell r="J375">
            <v>12.4</v>
          </cell>
          <cell r="K375">
            <v>12.8</v>
          </cell>
          <cell r="L375">
            <v>13.2</v>
          </cell>
          <cell r="M375">
            <v>13.6</v>
          </cell>
          <cell r="N375">
            <v>14</v>
          </cell>
          <cell r="O375">
            <v>14.56</v>
          </cell>
          <cell r="P375">
            <v>15.12</v>
          </cell>
          <cell r="Q375">
            <v>15.68</v>
          </cell>
          <cell r="R375">
            <v>16.239999999999998</v>
          </cell>
          <cell r="S375">
            <v>16.8</v>
          </cell>
          <cell r="T375">
            <v>17.48</v>
          </cell>
          <cell r="U375">
            <v>18.16</v>
          </cell>
          <cell r="V375">
            <v>18.84</v>
          </cell>
          <cell r="W375">
            <v>19.52</v>
          </cell>
          <cell r="X375">
            <v>20.2</v>
          </cell>
          <cell r="Y375">
            <v>20.96</v>
          </cell>
          <cell r="Z375">
            <v>21.72</v>
          </cell>
          <cell r="AA375">
            <v>22.48</v>
          </cell>
          <cell r="AB375">
            <v>23.24</v>
          </cell>
          <cell r="AC375">
            <v>24</v>
          </cell>
          <cell r="AD375">
            <v>24.76</v>
          </cell>
          <cell r="AE375">
            <v>25.52</v>
          </cell>
          <cell r="AF375">
            <v>26.28</v>
          </cell>
          <cell r="AG375">
            <v>27.04</v>
          </cell>
          <cell r="AH375">
            <v>27.8</v>
          </cell>
        </row>
        <row r="376">
          <cell r="C376">
            <v>23002</v>
          </cell>
          <cell r="D376">
            <v>9.6</v>
          </cell>
          <cell r="E376">
            <v>10.08</v>
          </cell>
          <cell r="F376">
            <v>10.56</v>
          </cell>
          <cell r="G376">
            <v>11.04</v>
          </cell>
          <cell r="H376">
            <v>11.52</v>
          </cell>
          <cell r="I376">
            <v>12</v>
          </cell>
          <cell r="J376">
            <v>12.4</v>
          </cell>
          <cell r="K376">
            <v>12.8</v>
          </cell>
          <cell r="L376">
            <v>13.2</v>
          </cell>
          <cell r="M376">
            <v>13.6</v>
          </cell>
          <cell r="N376">
            <v>14</v>
          </cell>
          <cell r="O376">
            <v>14.56</v>
          </cell>
          <cell r="P376">
            <v>15.12</v>
          </cell>
          <cell r="Q376">
            <v>15.68</v>
          </cell>
          <cell r="R376">
            <v>16.239999999999998</v>
          </cell>
          <cell r="S376">
            <v>16.8</v>
          </cell>
          <cell r="T376">
            <v>17.48</v>
          </cell>
          <cell r="U376">
            <v>18.16</v>
          </cell>
          <cell r="V376">
            <v>18.84</v>
          </cell>
          <cell r="W376">
            <v>19.52</v>
          </cell>
          <cell r="X376">
            <v>20.2</v>
          </cell>
          <cell r="Y376">
            <v>20.96</v>
          </cell>
          <cell r="Z376">
            <v>21.72</v>
          </cell>
          <cell r="AA376">
            <v>22.48</v>
          </cell>
          <cell r="AB376">
            <v>23.24</v>
          </cell>
          <cell r="AC376">
            <v>24</v>
          </cell>
          <cell r="AD376">
            <v>24.76</v>
          </cell>
          <cell r="AE376">
            <v>25.52</v>
          </cell>
          <cell r="AF376">
            <v>26.28</v>
          </cell>
          <cell r="AG376">
            <v>27.04</v>
          </cell>
          <cell r="AH376">
            <v>27.8</v>
          </cell>
        </row>
        <row r="377">
          <cell r="C377">
            <v>23004</v>
          </cell>
          <cell r="D377">
            <v>9.5999999999999979</v>
          </cell>
          <cell r="E377">
            <v>10.08</v>
          </cell>
          <cell r="F377">
            <v>10.560000000000002</v>
          </cell>
          <cell r="G377">
            <v>11.04</v>
          </cell>
          <cell r="H377">
            <v>11.520000000000001</v>
          </cell>
          <cell r="I377">
            <v>12</v>
          </cell>
          <cell r="J377">
            <v>12.4</v>
          </cell>
          <cell r="K377">
            <v>12.8</v>
          </cell>
          <cell r="L377">
            <v>13.2</v>
          </cell>
          <cell r="M377">
            <v>13.599999999999998</v>
          </cell>
          <cell r="N377">
            <v>14</v>
          </cell>
          <cell r="O377">
            <v>14.559999999999999</v>
          </cell>
          <cell r="P377">
            <v>15.120000000000001</v>
          </cell>
          <cell r="Q377">
            <v>15.680000000000001</v>
          </cell>
          <cell r="R377">
            <v>16.240000000000002</v>
          </cell>
          <cell r="S377">
            <v>16.800000000000004</v>
          </cell>
          <cell r="T377">
            <v>17.479999999999997</v>
          </cell>
          <cell r="U377">
            <v>18.16</v>
          </cell>
          <cell r="V377">
            <v>18.840000000000003</v>
          </cell>
          <cell r="W377">
            <v>19.519999999999996</v>
          </cell>
          <cell r="X377">
            <v>20.199999999999996</v>
          </cell>
          <cell r="Y377">
            <v>20.96</v>
          </cell>
          <cell r="Z377">
            <v>21.720000000000006</v>
          </cell>
          <cell r="AA377">
            <v>22.48</v>
          </cell>
          <cell r="AB377">
            <v>23.240000000000006</v>
          </cell>
          <cell r="AC377">
            <v>24</v>
          </cell>
          <cell r="AD377">
            <v>24.760000000000005</v>
          </cell>
          <cell r="AE377">
            <v>25.52</v>
          </cell>
          <cell r="AF377">
            <v>26.280000000000005</v>
          </cell>
          <cell r="AG377">
            <v>27.04</v>
          </cell>
          <cell r="AH377">
            <v>27.800000000000004</v>
          </cell>
        </row>
        <row r="378">
          <cell r="C378">
            <v>23006</v>
          </cell>
          <cell r="D378">
            <v>10</v>
          </cell>
          <cell r="E378">
            <v>10.4</v>
          </cell>
          <cell r="F378">
            <v>10.8</v>
          </cell>
          <cell r="G378">
            <v>11.200000000000001</v>
          </cell>
          <cell r="H378">
            <v>11.600000000000001</v>
          </cell>
          <cell r="I378">
            <v>12</v>
          </cell>
          <cell r="J378">
            <v>12.480000000000002</v>
          </cell>
          <cell r="K378">
            <v>12.959999999999999</v>
          </cell>
          <cell r="L378">
            <v>13.440000000000003</v>
          </cell>
          <cell r="M378">
            <v>13.920000000000002</v>
          </cell>
          <cell r="N378">
            <v>14.400000000000002</v>
          </cell>
          <cell r="O378">
            <v>14.879999999999997</v>
          </cell>
          <cell r="P378">
            <v>15.36</v>
          </cell>
          <cell r="Q378">
            <v>15.840000000000003</v>
          </cell>
          <cell r="R378">
            <v>16.320000000000007</v>
          </cell>
          <cell r="S378">
            <v>16.800000000000004</v>
          </cell>
          <cell r="T378">
            <v>17.559999999999999</v>
          </cell>
          <cell r="U378">
            <v>18.320000000000004</v>
          </cell>
          <cell r="V378">
            <v>19.079999999999998</v>
          </cell>
          <cell r="W378">
            <v>19.840000000000003</v>
          </cell>
          <cell r="X378">
            <v>20.599999999999998</v>
          </cell>
          <cell r="Y378">
            <v>21.360000000000003</v>
          </cell>
          <cell r="Z378">
            <v>22.119999999999997</v>
          </cell>
          <cell r="AA378">
            <v>22.880000000000003</v>
          </cell>
          <cell r="AB378">
            <v>23.640000000000008</v>
          </cell>
          <cell r="AC378">
            <v>24.400000000000002</v>
          </cell>
          <cell r="AD378">
            <v>25.280000000000005</v>
          </cell>
          <cell r="AE378">
            <v>26.159999999999997</v>
          </cell>
          <cell r="AF378">
            <v>27.04</v>
          </cell>
          <cell r="AG378">
            <v>27.92</v>
          </cell>
          <cell r="AH378">
            <v>28.800000000000004</v>
          </cell>
        </row>
        <row r="379">
          <cell r="C379">
            <v>23008</v>
          </cell>
          <cell r="D379">
            <v>10.599999999999998</v>
          </cell>
          <cell r="E379">
            <v>10.88</v>
          </cell>
          <cell r="F379">
            <v>11.159999999999998</v>
          </cell>
          <cell r="G379">
            <v>11.440000000000001</v>
          </cell>
          <cell r="H379">
            <v>11.719999999999999</v>
          </cell>
          <cell r="I379">
            <v>12</v>
          </cell>
          <cell r="J379">
            <v>12.480000000000002</v>
          </cell>
          <cell r="K379">
            <v>12.959999999999999</v>
          </cell>
          <cell r="L379">
            <v>13.440000000000003</v>
          </cell>
          <cell r="M379">
            <v>13.920000000000002</v>
          </cell>
          <cell r="N379">
            <v>14.400000000000002</v>
          </cell>
          <cell r="O379">
            <v>15.08</v>
          </cell>
          <cell r="P379">
            <v>15.759999999999998</v>
          </cell>
          <cell r="Q379">
            <v>16.440000000000001</v>
          </cell>
          <cell r="R379">
            <v>17.120000000000005</v>
          </cell>
          <cell r="S379">
            <v>17.800000000000004</v>
          </cell>
          <cell r="T379">
            <v>18.479999999999997</v>
          </cell>
          <cell r="U379">
            <v>19.16</v>
          </cell>
          <cell r="V379">
            <v>19.840000000000003</v>
          </cell>
          <cell r="W379">
            <v>20.520000000000007</v>
          </cell>
          <cell r="X379">
            <v>21.199999999999996</v>
          </cell>
          <cell r="Y379">
            <v>22.040000000000003</v>
          </cell>
          <cell r="Z379">
            <v>22.88</v>
          </cell>
          <cell r="AA379">
            <v>23.720000000000006</v>
          </cell>
          <cell r="AB379">
            <v>24.560000000000002</v>
          </cell>
          <cell r="AC379">
            <v>25.400000000000002</v>
          </cell>
          <cell r="AD379">
            <v>26.36</v>
          </cell>
          <cell r="AE379">
            <v>27.320000000000007</v>
          </cell>
          <cell r="AF379">
            <v>28.280000000000008</v>
          </cell>
          <cell r="AG379">
            <v>29.240000000000002</v>
          </cell>
          <cell r="AH379">
            <v>30.199999999999996</v>
          </cell>
        </row>
        <row r="380">
          <cell r="C380">
            <v>23010</v>
          </cell>
          <cell r="D380">
            <v>10.599999999999998</v>
          </cell>
          <cell r="E380">
            <v>10.959999999999997</v>
          </cell>
          <cell r="F380">
            <v>11.319999999999997</v>
          </cell>
          <cell r="G380">
            <v>11.679999999999996</v>
          </cell>
          <cell r="H380">
            <v>12.039999999999996</v>
          </cell>
          <cell r="I380">
            <v>12.400000000000002</v>
          </cell>
          <cell r="J380">
            <v>12.88</v>
          </cell>
          <cell r="K380">
            <v>13.36</v>
          </cell>
          <cell r="L380">
            <v>13.840000000000003</v>
          </cell>
          <cell r="M380">
            <v>14.320000000000004</v>
          </cell>
          <cell r="N380">
            <v>14.800000000000002</v>
          </cell>
          <cell r="O380">
            <v>15.400000000000004</v>
          </cell>
          <cell r="P380">
            <v>15.999999999999998</v>
          </cell>
          <cell r="Q380">
            <v>16.599999999999998</v>
          </cell>
          <cell r="R380">
            <v>17.2</v>
          </cell>
          <cell r="S380">
            <v>17.800000000000004</v>
          </cell>
          <cell r="T380">
            <v>18.559999999999999</v>
          </cell>
          <cell r="U380">
            <v>19.320000000000004</v>
          </cell>
          <cell r="V380">
            <v>20.079999999999998</v>
          </cell>
          <cell r="W380">
            <v>20.840000000000003</v>
          </cell>
          <cell r="X380">
            <v>21.599999999999998</v>
          </cell>
          <cell r="Y380">
            <v>22.560000000000002</v>
          </cell>
          <cell r="Z380">
            <v>23.519999999999996</v>
          </cell>
          <cell r="AA380">
            <v>24.48</v>
          </cell>
          <cell r="AB380">
            <v>25.440000000000005</v>
          </cell>
          <cell r="AC380">
            <v>26.400000000000002</v>
          </cell>
          <cell r="AD380">
            <v>27.36</v>
          </cell>
          <cell r="AE380">
            <v>28.320000000000007</v>
          </cell>
          <cell r="AF380">
            <v>29.280000000000008</v>
          </cell>
          <cell r="AG380">
            <v>30.240000000000002</v>
          </cell>
          <cell r="AH380">
            <v>31.199999999999996</v>
          </cell>
        </row>
        <row r="381">
          <cell r="C381">
            <v>23012</v>
          </cell>
          <cell r="D381">
            <v>10.599999999999998</v>
          </cell>
          <cell r="E381">
            <v>11.08</v>
          </cell>
          <cell r="F381">
            <v>11.560000000000002</v>
          </cell>
          <cell r="G381">
            <v>12.04</v>
          </cell>
          <cell r="H381">
            <v>12.520000000000001</v>
          </cell>
          <cell r="I381">
            <v>13</v>
          </cell>
          <cell r="J381">
            <v>13.479999999999999</v>
          </cell>
          <cell r="K381">
            <v>13.96</v>
          </cell>
          <cell r="L381">
            <v>14.440000000000001</v>
          </cell>
          <cell r="M381">
            <v>14.920000000000005</v>
          </cell>
          <cell r="N381">
            <v>15.400000000000002</v>
          </cell>
          <cell r="O381">
            <v>15.959999999999999</v>
          </cell>
          <cell r="P381">
            <v>16.520000000000003</v>
          </cell>
          <cell r="Q381">
            <v>17.079999999999998</v>
          </cell>
          <cell r="R381">
            <v>17.640000000000004</v>
          </cell>
          <cell r="S381">
            <v>18.199999999999996</v>
          </cell>
          <cell r="T381">
            <v>18.96</v>
          </cell>
          <cell r="U381">
            <v>19.719999999999995</v>
          </cell>
          <cell r="V381">
            <v>20.48</v>
          </cell>
          <cell r="W381">
            <v>21.240000000000006</v>
          </cell>
          <cell r="X381">
            <v>22</v>
          </cell>
          <cell r="Y381">
            <v>22.880000000000003</v>
          </cell>
          <cell r="Z381">
            <v>23.760000000000005</v>
          </cell>
          <cell r="AA381">
            <v>24.639999999999997</v>
          </cell>
          <cell r="AB381">
            <v>25.52</v>
          </cell>
          <cell r="AC381">
            <v>26.400000000000002</v>
          </cell>
          <cell r="AD381">
            <v>27.559999999999995</v>
          </cell>
          <cell r="AE381">
            <v>28.72</v>
          </cell>
          <cell r="AF381">
            <v>29.880000000000003</v>
          </cell>
          <cell r="AG381">
            <v>31.040000000000003</v>
          </cell>
          <cell r="AH381">
            <v>32.199999999999996</v>
          </cell>
        </row>
        <row r="382">
          <cell r="C382">
            <v>23014</v>
          </cell>
          <cell r="D382">
            <v>11</v>
          </cell>
          <cell r="E382">
            <v>11.4</v>
          </cell>
          <cell r="F382">
            <v>11.8</v>
          </cell>
          <cell r="G382">
            <v>12.200000000000001</v>
          </cell>
          <cell r="H382">
            <v>12.600000000000001</v>
          </cell>
          <cell r="I382">
            <v>13</v>
          </cell>
          <cell r="J382">
            <v>13.479999999999999</v>
          </cell>
          <cell r="K382">
            <v>13.96</v>
          </cell>
          <cell r="L382">
            <v>14.440000000000001</v>
          </cell>
          <cell r="M382">
            <v>14.920000000000005</v>
          </cell>
          <cell r="N382">
            <v>15.400000000000002</v>
          </cell>
          <cell r="O382">
            <v>16.079999999999998</v>
          </cell>
          <cell r="P382">
            <v>16.759999999999998</v>
          </cell>
          <cell r="Q382">
            <v>17.440000000000001</v>
          </cell>
          <cell r="R382">
            <v>18.120000000000005</v>
          </cell>
          <cell r="S382">
            <v>18.800000000000004</v>
          </cell>
          <cell r="T382">
            <v>19.559999999999999</v>
          </cell>
          <cell r="U382">
            <v>20.320000000000004</v>
          </cell>
          <cell r="V382">
            <v>21.08</v>
          </cell>
          <cell r="W382">
            <v>21.840000000000003</v>
          </cell>
          <cell r="X382">
            <v>22.599999999999998</v>
          </cell>
          <cell r="Y382">
            <v>23.560000000000002</v>
          </cell>
          <cell r="Z382">
            <v>24.519999999999996</v>
          </cell>
          <cell r="AA382">
            <v>25.48</v>
          </cell>
          <cell r="AB382">
            <v>26.440000000000005</v>
          </cell>
          <cell r="AC382">
            <v>27.400000000000002</v>
          </cell>
          <cell r="AD382">
            <v>28.439999999999998</v>
          </cell>
          <cell r="AE382">
            <v>29.480000000000004</v>
          </cell>
          <cell r="AF382">
            <v>30.52</v>
          </cell>
          <cell r="AG382">
            <v>31.559999999999995</v>
          </cell>
          <cell r="AH382">
            <v>32.600000000000009</v>
          </cell>
        </row>
        <row r="383">
          <cell r="C383">
            <v>23016</v>
          </cell>
          <cell r="D383">
            <v>11</v>
          </cell>
          <cell r="E383">
            <v>11.480000000000002</v>
          </cell>
          <cell r="F383">
            <v>11.959999999999999</v>
          </cell>
          <cell r="G383">
            <v>12.440000000000001</v>
          </cell>
          <cell r="H383">
            <v>12.919999999999998</v>
          </cell>
          <cell r="I383">
            <v>13.400000000000002</v>
          </cell>
          <cell r="J383">
            <v>13.879999999999999</v>
          </cell>
          <cell r="K383">
            <v>14.36</v>
          </cell>
          <cell r="L383">
            <v>14.840000000000003</v>
          </cell>
          <cell r="M383">
            <v>15.320000000000006</v>
          </cell>
          <cell r="N383">
            <v>15.800000000000002</v>
          </cell>
          <cell r="O383">
            <v>16.479999999999997</v>
          </cell>
          <cell r="P383">
            <v>17.16</v>
          </cell>
          <cell r="Q383">
            <v>17.840000000000003</v>
          </cell>
          <cell r="R383">
            <v>18.519999999999996</v>
          </cell>
          <cell r="S383">
            <v>19.199999999999996</v>
          </cell>
          <cell r="T383">
            <v>19.96</v>
          </cell>
          <cell r="U383">
            <v>20.720000000000006</v>
          </cell>
          <cell r="V383">
            <v>21.48</v>
          </cell>
          <cell r="W383">
            <v>22.240000000000006</v>
          </cell>
          <cell r="X383">
            <v>23</v>
          </cell>
          <cell r="Y383">
            <v>23.960000000000004</v>
          </cell>
          <cell r="Z383">
            <v>24.919999999999998</v>
          </cell>
          <cell r="AA383">
            <v>25.880000000000006</v>
          </cell>
          <cell r="AB383">
            <v>26.840000000000003</v>
          </cell>
          <cell r="AC383">
            <v>27.800000000000004</v>
          </cell>
          <cell r="AD383">
            <v>28.96</v>
          </cell>
          <cell r="AE383">
            <v>30.119999999999994</v>
          </cell>
          <cell r="AF383">
            <v>31.279999999999994</v>
          </cell>
          <cell r="AG383">
            <v>32.44</v>
          </cell>
          <cell r="AH383">
            <v>33.600000000000009</v>
          </cell>
        </row>
        <row r="384">
          <cell r="C384">
            <v>23018</v>
          </cell>
          <cell r="D384">
            <v>11.599999999999998</v>
          </cell>
          <cell r="E384">
            <v>11.959999999999997</v>
          </cell>
          <cell r="F384">
            <v>12.319999999999997</v>
          </cell>
          <cell r="G384">
            <v>12.679999999999996</v>
          </cell>
          <cell r="H384">
            <v>13.039999999999996</v>
          </cell>
          <cell r="I384">
            <v>13.400000000000002</v>
          </cell>
          <cell r="J384">
            <v>14</v>
          </cell>
          <cell r="K384">
            <v>14.600000000000001</v>
          </cell>
          <cell r="L384">
            <v>15.199999999999998</v>
          </cell>
          <cell r="M384">
            <v>15.799999999999999</v>
          </cell>
          <cell r="N384">
            <v>16.400000000000002</v>
          </cell>
          <cell r="O384">
            <v>17.04</v>
          </cell>
          <cell r="P384">
            <v>17.679999999999996</v>
          </cell>
          <cell r="Q384">
            <v>18.320000000000004</v>
          </cell>
          <cell r="R384">
            <v>18.96</v>
          </cell>
          <cell r="S384">
            <v>19.599999999999998</v>
          </cell>
          <cell r="T384">
            <v>20.48</v>
          </cell>
          <cell r="U384">
            <v>21.360000000000003</v>
          </cell>
          <cell r="V384">
            <v>22.240000000000006</v>
          </cell>
          <cell r="W384">
            <v>23.119999999999997</v>
          </cell>
          <cell r="X384">
            <v>24</v>
          </cell>
          <cell r="Y384">
            <v>24.960000000000004</v>
          </cell>
          <cell r="Z384">
            <v>25.919999999999998</v>
          </cell>
          <cell r="AA384">
            <v>26.880000000000006</v>
          </cell>
          <cell r="AB384">
            <v>27.840000000000003</v>
          </cell>
          <cell r="AC384">
            <v>28.800000000000004</v>
          </cell>
          <cell r="AD384">
            <v>29.960000000000004</v>
          </cell>
          <cell r="AE384">
            <v>31.119999999999994</v>
          </cell>
          <cell r="AF384">
            <v>32.279999999999994</v>
          </cell>
          <cell r="AG384">
            <v>33.44</v>
          </cell>
          <cell r="AH384">
            <v>34.600000000000009</v>
          </cell>
        </row>
        <row r="385">
          <cell r="C385">
            <v>23020</v>
          </cell>
          <cell r="D385">
            <v>12</v>
          </cell>
          <cell r="E385">
            <v>12.4</v>
          </cell>
          <cell r="F385">
            <v>12.8</v>
          </cell>
          <cell r="G385">
            <v>13.2</v>
          </cell>
          <cell r="H385">
            <v>13.599999999999998</v>
          </cell>
          <cell r="I385">
            <v>14</v>
          </cell>
          <cell r="J385">
            <v>14.559999999999999</v>
          </cell>
          <cell r="K385">
            <v>15.120000000000001</v>
          </cell>
          <cell r="L385">
            <v>15.680000000000001</v>
          </cell>
          <cell r="M385">
            <v>16.240000000000002</v>
          </cell>
          <cell r="N385">
            <v>16.800000000000004</v>
          </cell>
          <cell r="O385">
            <v>17.479999999999997</v>
          </cell>
          <cell r="P385">
            <v>18.16</v>
          </cell>
          <cell r="Q385">
            <v>18.840000000000003</v>
          </cell>
          <cell r="R385">
            <v>19.519999999999996</v>
          </cell>
          <cell r="S385">
            <v>20.199999999999996</v>
          </cell>
          <cell r="T385">
            <v>20.96</v>
          </cell>
          <cell r="U385">
            <v>21.720000000000006</v>
          </cell>
          <cell r="V385">
            <v>22.48</v>
          </cell>
          <cell r="W385">
            <v>23.240000000000006</v>
          </cell>
          <cell r="X385">
            <v>24</v>
          </cell>
          <cell r="Y385">
            <v>25.160000000000004</v>
          </cell>
          <cell r="Z385">
            <v>26.319999999999997</v>
          </cell>
          <cell r="AA385">
            <v>27.48</v>
          </cell>
          <cell r="AB385">
            <v>28.639999999999993</v>
          </cell>
          <cell r="AC385">
            <v>29.800000000000004</v>
          </cell>
          <cell r="AD385">
            <v>30.84</v>
          </cell>
          <cell r="AE385">
            <v>31.879999999999995</v>
          </cell>
          <cell r="AF385">
            <v>32.92</v>
          </cell>
          <cell r="AG385">
            <v>33.960000000000008</v>
          </cell>
          <cell r="AH385">
            <v>35</v>
          </cell>
        </row>
        <row r="386">
          <cell r="C386">
            <v>23022</v>
          </cell>
          <cell r="D386">
            <v>12</v>
          </cell>
          <cell r="E386">
            <v>12.480000000000002</v>
          </cell>
          <cell r="F386">
            <v>12.959999999999999</v>
          </cell>
          <cell r="G386">
            <v>13.440000000000003</v>
          </cell>
          <cell r="H386">
            <v>13.920000000000002</v>
          </cell>
          <cell r="I386">
            <v>14.400000000000002</v>
          </cell>
          <cell r="J386">
            <v>14.879999999999997</v>
          </cell>
          <cell r="K386">
            <v>15.36</v>
          </cell>
          <cell r="L386">
            <v>15.840000000000003</v>
          </cell>
          <cell r="M386">
            <v>16.320000000000007</v>
          </cell>
          <cell r="N386">
            <v>16.800000000000004</v>
          </cell>
          <cell r="O386">
            <v>17.559999999999999</v>
          </cell>
          <cell r="P386">
            <v>18.320000000000004</v>
          </cell>
          <cell r="Q386">
            <v>19.079999999999998</v>
          </cell>
          <cell r="R386">
            <v>19.840000000000003</v>
          </cell>
          <cell r="S386">
            <v>20.599999999999998</v>
          </cell>
          <cell r="T386">
            <v>21.48</v>
          </cell>
          <cell r="U386">
            <v>22.360000000000003</v>
          </cell>
          <cell r="V386">
            <v>23.240000000000006</v>
          </cell>
          <cell r="W386">
            <v>24.119999999999997</v>
          </cell>
          <cell r="X386">
            <v>25</v>
          </cell>
          <cell r="Y386">
            <v>26.039999999999996</v>
          </cell>
          <cell r="Z386">
            <v>27.080000000000002</v>
          </cell>
          <cell r="AA386">
            <v>28.119999999999997</v>
          </cell>
          <cell r="AB386">
            <v>29.160000000000004</v>
          </cell>
          <cell r="AC386">
            <v>30.199999999999996</v>
          </cell>
          <cell r="AD386">
            <v>31.36</v>
          </cell>
          <cell r="AE386">
            <v>32.520000000000003</v>
          </cell>
          <cell r="AF386">
            <v>33.680000000000007</v>
          </cell>
          <cell r="AG386">
            <v>34.839999999999989</v>
          </cell>
          <cell r="AH386">
            <v>36</v>
          </cell>
        </row>
        <row r="387">
          <cell r="C387">
            <v>23024</v>
          </cell>
          <cell r="D387">
            <v>12</v>
          </cell>
          <cell r="E387">
            <v>12.480000000000002</v>
          </cell>
          <cell r="F387">
            <v>12.959999999999999</v>
          </cell>
          <cell r="G387">
            <v>13.440000000000003</v>
          </cell>
          <cell r="H387">
            <v>13.920000000000002</v>
          </cell>
          <cell r="I387">
            <v>14.400000000000002</v>
          </cell>
          <cell r="J387">
            <v>14.959999999999999</v>
          </cell>
          <cell r="K387">
            <v>15.520000000000003</v>
          </cell>
          <cell r="L387">
            <v>16.079999999999998</v>
          </cell>
          <cell r="M387">
            <v>16.640000000000004</v>
          </cell>
          <cell r="N387">
            <v>17.199999999999996</v>
          </cell>
          <cell r="O387">
            <v>17.88</v>
          </cell>
          <cell r="P387">
            <v>18.560000000000002</v>
          </cell>
          <cell r="Q387">
            <v>19.240000000000002</v>
          </cell>
          <cell r="R387">
            <v>19.919999999999998</v>
          </cell>
          <cell r="S387">
            <v>20.599999999999998</v>
          </cell>
          <cell r="T387">
            <v>21.560000000000002</v>
          </cell>
          <cell r="U387">
            <v>22.519999999999996</v>
          </cell>
          <cell r="V387">
            <v>23.48</v>
          </cell>
          <cell r="W387">
            <v>24.440000000000005</v>
          </cell>
          <cell r="X387">
            <v>25.400000000000002</v>
          </cell>
          <cell r="Y387">
            <v>26.479999999999997</v>
          </cell>
          <cell r="Z387">
            <v>27.560000000000002</v>
          </cell>
          <cell r="AA387">
            <v>28.640000000000008</v>
          </cell>
          <cell r="AB387">
            <v>29.72000000000001</v>
          </cell>
          <cell r="AC387">
            <v>30.800000000000004</v>
          </cell>
          <cell r="AD387">
            <v>32.039999999999992</v>
          </cell>
          <cell r="AE387">
            <v>33.28</v>
          </cell>
          <cell r="AF387">
            <v>34.52000000000001</v>
          </cell>
          <cell r="AG387">
            <v>35.76</v>
          </cell>
          <cell r="AH387">
            <v>37</v>
          </cell>
        </row>
        <row r="388">
          <cell r="C388">
            <v>23026</v>
          </cell>
          <cell r="D388">
            <v>12</v>
          </cell>
          <cell r="E388">
            <v>12.480000000000002</v>
          </cell>
          <cell r="F388">
            <v>12.959999999999999</v>
          </cell>
          <cell r="G388">
            <v>13.440000000000003</v>
          </cell>
          <cell r="H388">
            <v>13.920000000000002</v>
          </cell>
          <cell r="I388">
            <v>14.400000000000002</v>
          </cell>
          <cell r="J388">
            <v>15.08</v>
          </cell>
          <cell r="K388">
            <v>15.759999999999998</v>
          </cell>
          <cell r="L388">
            <v>16.440000000000001</v>
          </cell>
          <cell r="M388">
            <v>17.120000000000005</v>
          </cell>
          <cell r="N388">
            <v>17.800000000000004</v>
          </cell>
          <cell r="O388">
            <v>18.559999999999999</v>
          </cell>
          <cell r="P388">
            <v>19.320000000000004</v>
          </cell>
          <cell r="Q388">
            <v>20.079999999999998</v>
          </cell>
          <cell r="R388">
            <v>20.840000000000003</v>
          </cell>
          <cell r="S388">
            <v>21.599999999999998</v>
          </cell>
          <cell r="T388">
            <v>22.48</v>
          </cell>
          <cell r="U388">
            <v>23.360000000000003</v>
          </cell>
          <cell r="V388">
            <v>24.240000000000006</v>
          </cell>
          <cell r="W388">
            <v>25.119999999999997</v>
          </cell>
          <cell r="X388">
            <v>26</v>
          </cell>
          <cell r="Y388">
            <v>27.039999999999996</v>
          </cell>
          <cell r="Z388">
            <v>28.08</v>
          </cell>
          <cell r="AA388">
            <v>29.119999999999997</v>
          </cell>
          <cell r="AB388">
            <v>30.160000000000004</v>
          </cell>
          <cell r="AC388">
            <v>31.199999999999996</v>
          </cell>
          <cell r="AD388">
            <v>32.440000000000005</v>
          </cell>
          <cell r="AE388">
            <v>33.679999999999993</v>
          </cell>
          <cell r="AF388">
            <v>34.92</v>
          </cell>
          <cell r="AG388">
            <v>36.160000000000011</v>
          </cell>
          <cell r="AH388">
            <v>37.399999999999991</v>
          </cell>
        </row>
        <row r="389">
          <cell r="C389">
            <v>23028</v>
          </cell>
          <cell r="D389">
            <v>12.400000000000002</v>
          </cell>
          <cell r="E389">
            <v>12.88</v>
          </cell>
          <cell r="F389">
            <v>13.36</v>
          </cell>
          <cell r="G389">
            <v>13.840000000000003</v>
          </cell>
          <cell r="H389">
            <v>14.320000000000004</v>
          </cell>
          <cell r="I389">
            <v>14.800000000000002</v>
          </cell>
          <cell r="J389">
            <v>15.400000000000004</v>
          </cell>
          <cell r="K389">
            <v>15.999999999999998</v>
          </cell>
          <cell r="L389">
            <v>16.599999999999998</v>
          </cell>
          <cell r="M389">
            <v>17.2</v>
          </cell>
          <cell r="N389">
            <v>17.800000000000004</v>
          </cell>
          <cell r="O389">
            <v>18.559999999999999</v>
          </cell>
          <cell r="P389">
            <v>19.320000000000004</v>
          </cell>
          <cell r="Q389">
            <v>20.079999999999998</v>
          </cell>
          <cell r="R389">
            <v>20.840000000000003</v>
          </cell>
          <cell r="S389">
            <v>21.599999999999998</v>
          </cell>
          <cell r="T389">
            <v>22.560000000000002</v>
          </cell>
          <cell r="U389">
            <v>23.519999999999996</v>
          </cell>
          <cell r="V389">
            <v>24.48</v>
          </cell>
          <cell r="W389">
            <v>25.440000000000005</v>
          </cell>
          <cell r="X389">
            <v>26.400000000000002</v>
          </cell>
          <cell r="Y389">
            <v>27.559999999999995</v>
          </cell>
          <cell r="Z389">
            <v>28.72</v>
          </cell>
          <cell r="AA389">
            <v>29.880000000000003</v>
          </cell>
          <cell r="AB389">
            <v>31.040000000000003</v>
          </cell>
          <cell r="AC389">
            <v>32.199999999999996</v>
          </cell>
          <cell r="AD389">
            <v>33.440000000000005</v>
          </cell>
          <cell r="AE389">
            <v>34.679999999999993</v>
          </cell>
          <cell r="AF389">
            <v>35.92</v>
          </cell>
          <cell r="AG389">
            <v>37.160000000000011</v>
          </cell>
          <cell r="AH389">
            <v>38.399999999999991</v>
          </cell>
        </row>
        <row r="390">
          <cell r="C390">
            <v>23030</v>
          </cell>
          <cell r="D390">
            <v>13</v>
          </cell>
          <cell r="E390">
            <v>13.479999999999999</v>
          </cell>
          <cell r="F390">
            <v>13.96</v>
          </cell>
          <cell r="G390">
            <v>14.440000000000001</v>
          </cell>
          <cell r="H390">
            <v>14.920000000000005</v>
          </cell>
          <cell r="I390">
            <v>15.400000000000002</v>
          </cell>
          <cell r="J390">
            <v>15.959999999999999</v>
          </cell>
          <cell r="K390">
            <v>16.520000000000003</v>
          </cell>
          <cell r="L390">
            <v>17.079999999999998</v>
          </cell>
          <cell r="M390">
            <v>17.640000000000004</v>
          </cell>
          <cell r="N390">
            <v>18.199999999999996</v>
          </cell>
          <cell r="O390">
            <v>18.96</v>
          </cell>
          <cell r="P390">
            <v>19.719999999999995</v>
          </cell>
          <cell r="Q390">
            <v>20.48</v>
          </cell>
          <cell r="R390">
            <v>21.240000000000006</v>
          </cell>
          <cell r="S390">
            <v>22</v>
          </cell>
          <cell r="T390">
            <v>22.960000000000004</v>
          </cell>
          <cell r="U390">
            <v>23.919999999999998</v>
          </cell>
          <cell r="V390">
            <v>24.880000000000003</v>
          </cell>
          <cell r="W390">
            <v>25.839999999999996</v>
          </cell>
          <cell r="X390">
            <v>26.800000000000004</v>
          </cell>
          <cell r="Y390">
            <v>27.96</v>
          </cell>
          <cell r="Z390">
            <v>29.119999999999997</v>
          </cell>
          <cell r="AA390">
            <v>30.279999999999994</v>
          </cell>
          <cell r="AB390">
            <v>31.439999999999998</v>
          </cell>
          <cell r="AC390">
            <v>32.600000000000009</v>
          </cell>
          <cell r="AD390">
            <v>33.839999999999996</v>
          </cell>
          <cell r="AE390">
            <v>35.080000000000005</v>
          </cell>
          <cell r="AF390">
            <v>36.319999999999993</v>
          </cell>
          <cell r="AG390">
            <v>37.56</v>
          </cell>
          <cell r="AH390">
            <v>38.800000000000004</v>
          </cell>
        </row>
        <row r="391">
          <cell r="C391">
            <v>24000</v>
          </cell>
          <cell r="D391">
            <v>8.8000000000000007</v>
          </cell>
          <cell r="E391">
            <v>9.24</v>
          </cell>
          <cell r="F391">
            <v>9.68</v>
          </cell>
          <cell r="G391">
            <v>10.119999999999999</v>
          </cell>
          <cell r="H391">
            <v>10.56</v>
          </cell>
          <cell r="I391">
            <v>11</v>
          </cell>
          <cell r="J391">
            <v>11.4</v>
          </cell>
          <cell r="K391">
            <v>11.8</v>
          </cell>
          <cell r="L391">
            <v>12.2</v>
          </cell>
          <cell r="M391">
            <v>12.6</v>
          </cell>
          <cell r="N391">
            <v>13</v>
          </cell>
          <cell r="O391">
            <v>13.48</v>
          </cell>
          <cell r="P391">
            <v>13.96</v>
          </cell>
          <cell r="Q391">
            <v>14.44</v>
          </cell>
          <cell r="R391">
            <v>14.92</v>
          </cell>
          <cell r="S391">
            <v>15.4</v>
          </cell>
          <cell r="T391">
            <v>16.04</v>
          </cell>
          <cell r="U391">
            <v>16.68</v>
          </cell>
          <cell r="V391">
            <v>17.32</v>
          </cell>
          <cell r="W391">
            <v>17.96</v>
          </cell>
          <cell r="X391">
            <v>18.600000000000001</v>
          </cell>
          <cell r="Y391">
            <v>19.28</v>
          </cell>
          <cell r="Z391">
            <v>19.96</v>
          </cell>
          <cell r="AA391">
            <v>20.64</v>
          </cell>
          <cell r="AB391">
            <v>21.32</v>
          </cell>
          <cell r="AC391">
            <v>22</v>
          </cell>
          <cell r="AD391">
            <v>22.68</v>
          </cell>
          <cell r="AE391">
            <v>23.36</v>
          </cell>
          <cell r="AF391">
            <v>24.04</v>
          </cell>
          <cell r="AG391">
            <v>24.72</v>
          </cell>
          <cell r="AH391">
            <v>25.4</v>
          </cell>
        </row>
        <row r="392">
          <cell r="C392">
            <v>24002</v>
          </cell>
          <cell r="D392">
            <v>8.8000000000000007</v>
          </cell>
          <cell r="E392">
            <v>9.24</v>
          </cell>
          <cell r="F392">
            <v>9.68</v>
          </cell>
          <cell r="G392">
            <v>10.119999999999999</v>
          </cell>
          <cell r="H392">
            <v>10.56</v>
          </cell>
          <cell r="I392">
            <v>11</v>
          </cell>
          <cell r="J392">
            <v>11.4</v>
          </cell>
          <cell r="K392">
            <v>11.8</v>
          </cell>
          <cell r="L392">
            <v>12.2</v>
          </cell>
          <cell r="M392">
            <v>12.6</v>
          </cell>
          <cell r="N392">
            <v>13</v>
          </cell>
          <cell r="O392">
            <v>13.48</v>
          </cell>
          <cell r="P392">
            <v>13.96</v>
          </cell>
          <cell r="Q392">
            <v>14.44</v>
          </cell>
          <cell r="R392">
            <v>14.92</v>
          </cell>
          <cell r="S392">
            <v>15.4</v>
          </cell>
          <cell r="T392">
            <v>16.04</v>
          </cell>
          <cell r="U392">
            <v>16.68</v>
          </cell>
          <cell r="V392">
            <v>17.32</v>
          </cell>
          <cell r="W392">
            <v>17.96</v>
          </cell>
          <cell r="X392">
            <v>18.600000000000001</v>
          </cell>
          <cell r="Y392">
            <v>19.28</v>
          </cell>
          <cell r="Z392">
            <v>19.96</v>
          </cell>
          <cell r="AA392">
            <v>20.64</v>
          </cell>
          <cell r="AB392">
            <v>21.32</v>
          </cell>
          <cell r="AC392">
            <v>22</v>
          </cell>
          <cell r="AD392">
            <v>22.68</v>
          </cell>
          <cell r="AE392">
            <v>23.36</v>
          </cell>
          <cell r="AF392">
            <v>24.04</v>
          </cell>
          <cell r="AG392">
            <v>24.72</v>
          </cell>
          <cell r="AH392">
            <v>25.4</v>
          </cell>
        </row>
        <row r="393">
          <cell r="C393">
            <v>24004</v>
          </cell>
          <cell r="D393">
            <v>8.7999999999999972</v>
          </cell>
          <cell r="E393">
            <v>9.24</v>
          </cell>
          <cell r="F393">
            <v>9.6800000000000033</v>
          </cell>
          <cell r="G393">
            <v>10.119999999999999</v>
          </cell>
          <cell r="H393">
            <v>10.560000000000002</v>
          </cell>
          <cell r="I393">
            <v>11</v>
          </cell>
          <cell r="J393">
            <v>11.4</v>
          </cell>
          <cell r="K393">
            <v>11.8</v>
          </cell>
          <cell r="L393">
            <v>12.2</v>
          </cell>
          <cell r="M393">
            <v>12.599999999999998</v>
          </cell>
          <cell r="N393">
            <v>13</v>
          </cell>
          <cell r="O393">
            <v>13.479999999999999</v>
          </cell>
          <cell r="P393">
            <v>13.96</v>
          </cell>
          <cell r="Q393">
            <v>14.440000000000001</v>
          </cell>
          <cell r="R393">
            <v>14.920000000000002</v>
          </cell>
          <cell r="S393">
            <v>15.400000000000004</v>
          </cell>
          <cell r="T393">
            <v>16.039999999999996</v>
          </cell>
          <cell r="U393">
            <v>16.68</v>
          </cell>
          <cell r="V393">
            <v>17.320000000000004</v>
          </cell>
          <cell r="W393">
            <v>17.959999999999994</v>
          </cell>
          <cell r="X393">
            <v>18.599999999999994</v>
          </cell>
          <cell r="Y393">
            <v>19.28</v>
          </cell>
          <cell r="Z393">
            <v>19.960000000000008</v>
          </cell>
          <cell r="AA393">
            <v>20.64</v>
          </cell>
          <cell r="AB393">
            <v>21.320000000000007</v>
          </cell>
          <cell r="AC393">
            <v>22</v>
          </cell>
          <cell r="AD393">
            <v>22.680000000000007</v>
          </cell>
          <cell r="AE393">
            <v>23.36</v>
          </cell>
          <cell r="AF393">
            <v>24.040000000000006</v>
          </cell>
          <cell r="AG393">
            <v>24.72</v>
          </cell>
          <cell r="AH393">
            <v>25.400000000000006</v>
          </cell>
        </row>
        <row r="394">
          <cell r="C394">
            <v>24006</v>
          </cell>
          <cell r="D394">
            <v>9</v>
          </cell>
          <cell r="E394">
            <v>9.4</v>
          </cell>
          <cell r="F394">
            <v>9.8000000000000007</v>
          </cell>
          <cell r="G394">
            <v>10.200000000000001</v>
          </cell>
          <cell r="H394">
            <v>10.600000000000001</v>
          </cell>
          <cell r="I394">
            <v>11</v>
          </cell>
          <cell r="J394">
            <v>11.440000000000003</v>
          </cell>
          <cell r="K394">
            <v>11.879999999999999</v>
          </cell>
          <cell r="L394">
            <v>12.320000000000004</v>
          </cell>
          <cell r="M394">
            <v>12.760000000000002</v>
          </cell>
          <cell r="N394">
            <v>13.200000000000003</v>
          </cell>
          <cell r="O394">
            <v>13.639999999999997</v>
          </cell>
          <cell r="P394">
            <v>14.079999999999998</v>
          </cell>
          <cell r="Q394">
            <v>14.520000000000003</v>
          </cell>
          <cell r="R394">
            <v>14.960000000000006</v>
          </cell>
          <cell r="S394">
            <v>15.400000000000004</v>
          </cell>
          <cell r="T394">
            <v>16.079999999999998</v>
          </cell>
          <cell r="U394">
            <v>16.760000000000005</v>
          </cell>
          <cell r="V394">
            <v>17.439999999999998</v>
          </cell>
          <cell r="W394">
            <v>18.120000000000005</v>
          </cell>
          <cell r="X394">
            <v>18.799999999999997</v>
          </cell>
          <cell r="Y394">
            <v>19.480000000000004</v>
          </cell>
          <cell r="Z394">
            <v>20.159999999999997</v>
          </cell>
          <cell r="AA394">
            <v>20.840000000000003</v>
          </cell>
          <cell r="AB394">
            <v>21.52000000000001</v>
          </cell>
          <cell r="AC394">
            <v>22.200000000000003</v>
          </cell>
          <cell r="AD394">
            <v>23.040000000000006</v>
          </cell>
          <cell r="AE394">
            <v>23.879999999999995</v>
          </cell>
          <cell r="AF394">
            <v>24.72</v>
          </cell>
          <cell r="AG394">
            <v>25.560000000000002</v>
          </cell>
          <cell r="AH394">
            <v>26.400000000000006</v>
          </cell>
        </row>
        <row r="395">
          <cell r="C395">
            <v>24008</v>
          </cell>
          <cell r="D395">
            <v>9.7999999999999972</v>
          </cell>
          <cell r="E395">
            <v>10.040000000000001</v>
          </cell>
          <cell r="F395">
            <v>10.279999999999998</v>
          </cell>
          <cell r="G395">
            <v>10.520000000000001</v>
          </cell>
          <cell r="H395">
            <v>10.759999999999998</v>
          </cell>
          <cell r="I395">
            <v>11</v>
          </cell>
          <cell r="J395">
            <v>11.440000000000003</v>
          </cell>
          <cell r="K395">
            <v>11.879999999999999</v>
          </cell>
          <cell r="L395">
            <v>12.320000000000004</v>
          </cell>
          <cell r="M395">
            <v>12.760000000000002</v>
          </cell>
          <cell r="N395">
            <v>13.200000000000003</v>
          </cell>
          <cell r="O395">
            <v>13.84</v>
          </cell>
          <cell r="P395">
            <v>14.479999999999997</v>
          </cell>
          <cell r="Q395">
            <v>15.120000000000001</v>
          </cell>
          <cell r="R395">
            <v>15.760000000000003</v>
          </cell>
          <cell r="S395">
            <v>16.400000000000006</v>
          </cell>
          <cell r="T395">
            <v>17.039999999999996</v>
          </cell>
          <cell r="U395">
            <v>17.68</v>
          </cell>
          <cell r="V395">
            <v>18.320000000000004</v>
          </cell>
          <cell r="W395">
            <v>18.960000000000008</v>
          </cell>
          <cell r="X395">
            <v>19.599999999999994</v>
          </cell>
          <cell r="Y395">
            <v>20.320000000000004</v>
          </cell>
          <cell r="Z395">
            <v>21.04</v>
          </cell>
          <cell r="AA395">
            <v>21.760000000000009</v>
          </cell>
          <cell r="AB395">
            <v>22.480000000000004</v>
          </cell>
          <cell r="AC395">
            <v>23.200000000000003</v>
          </cell>
          <cell r="AD395">
            <v>24.08</v>
          </cell>
          <cell r="AE395">
            <v>24.960000000000008</v>
          </cell>
          <cell r="AF395">
            <v>25.840000000000007</v>
          </cell>
          <cell r="AG395">
            <v>26.72</v>
          </cell>
          <cell r="AH395">
            <v>27.599999999999994</v>
          </cell>
        </row>
        <row r="396">
          <cell r="C396">
            <v>24010</v>
          </cell>
          <cell r="D396">
            <v>9.7999999999999972</v>
          </cell>
          <cell r="E396">
            <v>10.079999999999997</v>
          </cell>
          <cell r="F396">
            <v>10.359999999999996</v>
          </cell>
          <cell r="G396">
            <v>10.639999999999995</v>
          </cell>
          <cell r="H396">
            <v>10.919999999999995</v>
          </cell>
          <cell r="I396">
            <v>11.200000000000003</v>
          </cell>
          <cell r="J396">
            <v>11.64</v>
          </cell>
          <cell r="K396">
            <v>12.079999999999998</v>
          </cell>
          <cell r="L396">
            <v>12.520000000000003</v>
          </cell>
          <cell r="M396">
            <v>12.960000000000003</v>
          </cell>
          <cell r="N396">
            <v>13.400000000000002</v>
          </cell>
          <cell r="O396">
            <v>14.000000000000004</v>
          </cell>
          <cell r="P396">
            <v>14.599999999999998</v>
          </cell>
          <cell r="Q396">
            <v>15.199999999999998</v>
          </cell>
          <cell r="R396">
            <v>15.799999999999997</v>
          </cell>
          <cell r="S396">
            <v>16.400000000000006</v>
          </cell>
          <cell r="T396">
            <v>17.079999999999998</v>
          </cell>
          <cell r="U396">
            <v>17.760000000000005</v>
          </cell>
          <cell r="V396">
            <v>18.439999999999998</v>
          </cell>
          <cell r="W396">
            <v>19.120000000000005</v>
          </cell>
          <cell r="X396">
            <v>19.799999999999997</v>
          </cell>
          <cell r="Y396">
            <v>20.680000000000003</v>
          </cell>
          <cell r="Z396">
            <v>21.559999999999995</v>
          </cell>
          <cell r="AA396">
            <v>22.44</v>
          </cell>
          <cell r="AB396">
            <v>23.320000000000007</v>
          </cell>
          <cell r="AC396">
            <v>24.200000000000003</v>
          </cell>
          <cell r="AD396">
            <v>25.08</v>
          </cell>
          <cell r="AE396">
            <v>25.960000000000008</v>
          </cell>
          <cell r="AF396">
            <v>26.840000000000007</v>
          </cell>
          <cell r="AG396">
            <v>27.72</v>
          </cell>
          <cell r="AH396">
            <v>28.599999999999994</v>
          </cell>
        </row>
        <row r="397">
          <cell r="C397">
            <v>24012</v>
          </cell>
          <cell r="D397">
            <v>9.7999999999999972</v>
          </cell>
          <cell r="E397">
            <v>10.24</v>
          </cell>
          <cell r="F397">
            <v>10.680000000000003</v>
          </cell>
          <cell r="G397">
            <v>11.12</v>
          </cell>
          <cell r="H397">
            <v>11.560000000000002</v>
          </cell>
          <cell r="I397">
            <v>12</v>
          </cell>
          <cell r="J397">
            <v>12.439999999999998</v>
          </cell>
          <cell r="K397">
            <v>12.88</v>
          </cell>
          <cell r="L397">
            <v>13.32</v>
          </cell>
          <cell r="M397">
            <v>13.760000000000005</v>
          </cell>
          <cell r="N397">
            <v>14.200000000000003</v>
          </cell>
          <cell r="O397">
            <v>14.68</v>
          </cell>
          <cell r="P397">
            <v>15.160000000000004</v>
          </cell>
          <cell r="Q397">
            <v>15.639999999999999</v>
          </cell>
          <cell r="R397">
            <v>16.120000000000005</v>
          </cell>
          <cell r="S397">
            <v>16.599999999999994</v>
          </cell>
          <cell r="T397">
            <v>17.28</v>
          </cell>
          <cell r="U397">
            <v>17.959999999999994</v>
          </cell>
          <cell r="V397">
            <v>18.64</v>
          </cell>
          <cell r="W397">
            <v>19.320000000000007</v>
          </cell>
          <cell r="X397">
            <v>20</v>
          </cell>
          <cell r="Y397">
            <v>20.840000000000003</v>
          </cell>
          <cell r="Z397">
            <v>21.680000000000007</v>
          </cell>
          <cell r="AA397">
            <v>22.519999999999996</v>
          </cell>
          <cell r="AB397">
            <v>23.36</v>
          </cell>
          <cell r="AC397">
            <v>24.200000000000003</v>
          </cell>
          <cell r="AD397">
            <v>25.279999999999994</v>
          </cell>
          <cell r="AE397">
            <v>26.36</v>
          </cell>
          <cell r="AF397">
            <v>27.440000000000005</v>
          </cell>
          <cell r="AG397">
            <v>28.520000000000003</v>
          </cell>
          <cell r="AH397">
            <v>29.599999999999994</v>
          </cell>
        </row>
        <row r="398">
          <cell r="C398">
            <v>24014</v>
          </cell>
          <cell r="D398">
            <v>10</v>
          </cell>
          <cell r="E398">
            <v>10.4</v>
          </cell>
          <cell r="F398">
            <v>10.8</v>
          </cell>
          <cell r="G398">
            <v>11.200000000000001</v>
          </cell>
          <cell r="H398">
            <v>11.600000000000001</v>
          </cell>
          <cell r="I398">
            <v>12</v>
          </cell>
          <cell r="J398">
            <v>12.439999999999998</v>
          </cell>
          <cell r="K398">
            <v>12.88</v>
          </cell>
          <cell r="L398">
            <v>13.32</v>
          </cell>
          <cell r="M398">
            <v>13.760000000000005</v>
          </cell>
          <cell r="N398">
            <v>14.200000000000003</v>
          </cell>
          <cell r="O398">
            <v>14.839999999999998</v>
          </cell>
          <cell r="P398">
            <v>15.479999999999997</v>
          </cell>
          <cell r="Q398">
            <v>16.12</v>
          </cell>
          <cell r="R398">
            <v>16.760000000000005</v>
          </cell>
          <cell r="S398">
            <v>17.400000000000006</v>
          </cell>
          <cell r="T398">
            <v>18.079999999999998</v>
          </cell>
          <cell r="U398">
            <v>18.760000000000005</v>
          </cell>
          <cell r="V398">
            <v>19.439999999999998</v>
          </cell>
          <cell r="W398">
            <v>20.120000000000005</v>
          </cell>
          <cell r="X398">
            <v>20.799999999999997</v>
          </cell>
          <cell r="Y398">
            <v>21.680000000000003</v>
          </cell>
          <cell r="Z398">
            <v>22.559999999999995</v>
          </cell>
          <cell r="AA398">
            <v>23.44</v>
          </cell>
          <cell r="AB398">
            <v>24.320000000000007</v>
          </cell>
          <cell r="AC398">
            <v>25.200000000000003</v>
          </cell>
          <cell r="AD398">
            <v>26.119999999999997</v>
          </cell>
          <cell r="AE398">
            <v>27.040000000000006</v>
          </cell>
          <cell r="AF398">
            <v>27.96</v>
          </cell>
          <cell r="AG398">
            <v>28.879999999999995</v>
          </cell>
          <cell r="AH398">
            <v>29.800000000000008</v>
          </cell>
        </row>
        <row r="399">
          <cell r="C399">
            <v>24016</v>
          </cell>
          <cell r="D399">
            <v>10</v>
          </cell>
          <cell r="E399">
            <v>10.440000000000003</v>
          </cell>
          <cell r="F399">
            <v>10.879999999999999</v>
          </cell>
          <cell r="G399">
            <v>11.320000000000002</v>
          </cell>
          <cell r="H399">
            <v>11.759999999999998</v>
          </cell>
          <cell r="I399">
            <v>12.200000000000003</v>
          </cell>
          <cell r="J399">
            <v>12.639999999999999</v>
          </cell>
          <cell r="K399">
            <v>13.079999999999998</v>
          </cell>
          <cell r="L399">
            <v>13.520000000000003</v>
          </cell>
          <cell r="M399">
            <v>13.960000000000004</v>
          </cell>
          <cell r="N399">
            <v>14.400000000000002</v>
          </cell>
          <cell r="O399">
            <v>15.039999999999997</v>
          </cell>
          <cell r="P399">
            <v>15.68</v>
          </cell>
          <cell r="Q399">
            <v>16.320000000000004</v>
          </cell>
          <cell r="R399">
            <v>16.959999999999994</v>
          </cell>
          <cell r="S399">
            <v>17.599999999999994</v>
          </cell>
          <cell r="T399">
            <v>18.28</v>
          </cell>
          <cell r="U399">
            <v>18.960000000000008</v>
          </cell>
          <cell r="V399">
            <v>19.64</v>
          </cell>
          <cell r="W399">
            <v>20.320000000000007</v>
          </cell>
          <cell r="X399">
            <v>21</v>
          </cell>
          <cell r="Y399">
            <v>21.880000000000006</v>
          </cell>
          <cell r="Z399">
            <v>22.759999999999998</v>
          </cell>
          <cell r="AA399">
            <v>23.640000000000008</v>
          </cell>
          <cell r="AB399">
            <v>24.520000000000003</v>
          </cell>
          <cell r="AC399">
            <v>25.400000000000006</v>
          </cell>
          <cell r="AD399">
            <v>26.48</v>
          </cell>
          <cell r="AE399">
            <v>27.559999999999995</v>
          </cell>
          <cell r="AF399">
            <v>28.639999999999993</v>
          </cell>
          <cell r="AG399">
            <v>29.72</v>
          </cell>
          <cell r="AH399">
            <v>30.800000000000008</v>
          </cell>
        </row>
        <row r="400">
          <cell r="C400">
            <v>24018</v>
          </cell>
          <cell r="D400">
            <v>10.799999999999997</v>
          </cell>
          <cell r="E400">
            <v>11.079999999999997</v>
          </cell>
          <cell r="F400">
            <v>11.359999999999996</v>
          </cell>
          <cell r="G400">
            <v>11.639999999999995</v>
          </cell>
          <cell r="H400">
            <v>11.919999999999995</v>
          </cell>
          <cell r="I400">
            <v>12.200000000000003</v>
          </cell>
          <cell r="J400">
            <v>12.799999999999999</v>
          </cell>
          <cell r="K400">
            <v>13.4</v>
          </cell>
          <cell r="L400">
            <v>13.999999999999996</v>
          </cell>
          <cell r="M400">
            <v>14.599999999999998</v>
          </cell>
          <cell r="N400">
            <v>15.200000000000003</v>
          </cell>
          <cell r="O400">
            <v>15.719999999999999</v>
          </cell>
          <cell r="P400">
            <v>16.239999999999995</v>
          </cell>
          <cell r="Q400">
            <v>16.760000000000005</v>
          </cell>
          <cell r="R400">
            <v>17.28</v>
          </cell>
          <cell r="S400">
            <v>17.799999999999997</v>
          </cell>
          <cell r="T400">
            <v>18.64</v>
          </cell>
          <cell r="U400">
            <v>19.480000000000004</v>
          </cell>
          <cell r="V400">
            <v>20.320000000000007</v>
          </cell>
          <cell r="W400">
            <v>21.159999999999997</v>
          </cell>
          <cell r="X400">
            <v>22</v>
          </cell>
          <cell r="Y400">
            <v>22.880000000000006</v>
          </cell>
          <cell r="Z400">
            <v>23.759999999999998</v>
          </cell>
          <cell r="AA400">
            <v>24.640000000000008</v>
          </cell>
          <cell r="AB400">
            <v>25.520000000000003</v>
          </cell>
          <cell r="AC400">
            <v>26.400000000000006</v>
          </cell>
          <cell r="AD400">
            <v>27.480000000000004</v>
          </cell>
          <cell r="AE400">
            <v>28.559999999999995</v>
          </cell>
          <cell r="AF400">
            <v>29.639999999999993</v>
          </cell>
          <cell r="AG400">
            <v>30.72</v>
          </cell>
          <cell r="AH400">
            <v>31.800000000000008</v>
          </cell>
        </row>
        <row r="401">
          <cell r="C401">
            <v>24020</v>
          </cell>
          <cell r="D401">
            <v>11</v>
          </cell>
          <cell r="E401">
            <v>11.4</v>
          </cell>
          <cell r="F401">
            <v>11.8</v>
          </cell>
          <cell r="G401">
            <v>12.2</v>
          </cell>
          <cell r="H401">
            <v>12.599999999999998</v>
          </cell>
          <cell r="I401">
            <v>13</v>
          </cell>
          <cell r="J401">
            <v>13.479999999999999</v>
          </cell>
          <cell r="K401">
            <v>13.96</v>
          </cell>
          <cell r="L401">
            <v>14.440000000000001</v>
          </cell>
          <cell r="M401">
            <v>14.920000000000002</v>
          </cell>
          <cell r="N401">
            <v>15.400000000000004</v>
          </cell>
          <cell r="O401">
            <v>16.039999999999996</v>
          </cell>
          <cell r="P401">
            <v>16.68</v>
          </cell>
          <cell r="Q401">
            <v>17.320000000000004</v>
          </cell>
          <cell r="R401">
            <v>17.959999999999994</v>
          </cell>
          <cell r="S401">
            <v>18.599999999999994</v>
          </cell>
          <cell r="T401">
            <v>19.28</v>
          </cell>
          <cell r="U401">
            <v>19.960000000000008</v>
          </cell>
          <cell r="V401">
            <v>20.64</v>
          </cell>
          <cell r="W401">
            <v>21.320000000000007</v>
          </cell>
          <cell r="X401">
            <v>22</v>
          </cell>
          <cell r="Y401">
            <v>23.080000000000005</v>
          </cell>
          <cell r="Z401">
            <v>24.159999999999997</v>
          </cell>
          <cell r="AA401">
            <v>25.240000000000002</v>
          </cell>
          <cell r="AB401">
            <v>26.319999999999993</v>
          </cell>
          <cell r="AC401">
            <v>27.400000000000006</v>
          </cell>
          <cell r="AD401">
            <v>28.32</v>
          </cell>
          <cell r="AE401">
            <v>29.239999999999995</v>
          </cell>
          <cell r="AF401">
            <v>30.160000000000004</v>
          </cell>
          <cell r="AG401">
            <v>31.080000000000009</v>
          </cell>
          <cell r="AH401">
            <v>32</v>
          </cell>
        </row>
        <row r="402">
          <cell r="C402">
            <v>24022</v>
          </cell>
          <cell r="D402">
            <v>11</v>
          </cell>
          <cell r="E402">
            <v>11.440000000000003</v>
          </cell>
          <cell r="F402">
            <v>11.879999999999999</v>
          </cell>
          <cell r="G402">
            <v>12.320000000000004</v>
          </cell>
          <cell r="H402">
            <v>12.760000000000002</v>
          </cell>
          <cell r="I402">
            <v>13.200000000000003</v>
          </cell>
          <cell r="J402">
            <v>13.639999999999997</v>
          </cell>
          <cell r="K402">
            <v>14.079999999999998</v>
          </cell>
          <cell r="L402">
            <v>14.520000000000003</v>
          </cell>
          <cell r="M402">
            <v>14.960000000000006</v>
          </cell>
          <cell r="N402">
            <v>15.400000000000004</v>
          </cell>
          <cell r="O402">
            <v>16.079999999999998</v>
          </cell>
          <cell r="P402">
            <v>16.760000000000005</v>
          </cell>
          <cell r="Q402">
            <v>17.439999999999998</v>
          </cell>
          <cell r="R402">
            <v>18.120000000000005</v>
          </cell>
          <cell r="S402">
            <v>18.799999999999997</v>
          </cell>
          <cell r="T402">
            <v>19.64</v>
          </cell>
          <cell r="U402">
            <v>20.480000000000004</v>
          </cell>
          <cell r="V402">
            <v>21.320000000000007</v>
          </cell>
          <cell r="W402">
            <v>22.159999999999997</v>
          </cell>
          <cell r="X402">
            <v>23</v>
          </cell>
          <cell r="Y402">
            <v>23.919999999999995</v>
          </cell>
          <cell r="Z402">
            <v>24.840000000000003</v>
          </cell>
          <cell r="AA402">
            <v>25.759999999999998</v>
          </cell>
          <cell r="AB402">
            <v>26.680000000000007</v>
          </cell>
          <cell r="AC402">
            <v>27.599999999999994</v>
          </cell>
          <cell r="AD402">
            <v>28.68</v>
          </cell>
          <cell r="AE402">
            <v>29.760000000000005</v>
          </cell>
          <cell r="AF402">
            <v>30.840000000000007</v>
          </cell>
          <cell r="AG402">
            <v>31.919999999999991</v>
          </cell>
          <cell r="AH402">
            <v>33</v>
          </cell>
        </row>
        <row r="403">
          <cell r="C403">
            <v>24024</v>
          </cell>
          <cell r="D403">
            <v>11</v>
          </cell>
          <cell r="E403">
            <v>11.440000000000003</v>
          </cell>
          <cell r="F403">
            <v>11.879999999999999</v>
          </cell>
          <cell r="G403">
            <v>12.320000000000004</v>
          </cell>
          <cell r="H403">
            <v>12.760000000000002</v>
          </cell>
          <cell r="I403">
            <v>13.200000000000003</v>
          </cell>
          <cell r="J403">
            <v>13.68</v>
          </cell>
          <cell r="K403">
            <v>14.160000000000004</v>
          </cell>
          <cell r="L403">
            <v>14.639999999999999</v>
          </cell>
          <cell r="M403">
            <v>15.120000000000005</v>
          </cell>
          <cell r="N403">
            <v>15.599999999999996</v>
          </cell>
          <cell r="O403">
            <v>16.239999999999998</v>
          </cell>
          <cell r="P403">
            <v>16.880000000000003</v>
          </cell>
          <cell r="Q403">
            <v>17.520000000000003</v>
          </cell>
          <cell r="R403">
            <v>18.159999999999997</v>
          </cell>
          <cell r="S403">
            <v>18.799999999999997</v>
          </cell>
          <cell r="T403">
            <v>19.680000000000003</v>
          </cell>
          <cell r="U403">
            <v>20.559999999999995</v>
          </cell>
          <cell r="V403">
            <v>21.44</v>
          </cell>
          <cell r="W403">
            <v>22.320000000000007</v>
          </cell>
          <cell r="X403">
            <v>23.200000000000003</v>
          </cell>
          <cell r="Y403">
            <v>24.239999999999995</v>
          </cell>
          <cell r="Z403">
            <v>25.28</v>
          </cell>
          <cell r="AA403">
            <v>26.320000000000007</v>
          </cell>
          <cell r="AB403">
            <v>27.360000000000007</v>
          </cell>
          <cell r="AC403">
            <v>28.400000000000006</v>
          </cell>
          <cell r="AD403">
            <v>29.519999999999992</v>
          </cell>
          <cell r="AE403">
            <v>30.64</v>
          </cell>
          <cell r="AF403">
            <v>31.760000000000009</v>
          </cell>
          <cell r="AG403">
            <v>32.879999999999995</v>
          </cell>
          <cell r="AH403">
            <v>34</v>
          </cell>
        </row>
        <row r="404">
          <cell r="C404">
            <v>24026</v>
          </cell>
          <cell r="D404">
            <v>11</v>
          </cell>
          <cell r="E404">
            <v>11.440000000000003</v>
          </cell>
          <cell r="F404">
            <v>11.879999999999999</v>
          </cell>
          <cell r="G404">
            <v>12.320000000000004</v>
          </cell>
          <cell r="H404">
            <v>12.760000000000002</v>
          </cell>
          <cell r="I404">
            <v>13.200000000000003</v>
          </cell>
          <cell r="J404">
            <v>13.84</v>
          </cell>
          <cell r="K404">
            <v>14.479999999999997</v>
          </cell>
          <cell r="L404">
            <v>15.120000000000001</v>
          </cell>
          <cell r="M404">
            <v>15.760000000000003</v>
          </cell>
          <cell r="N404">
            <v>16.400000000000006</v>
          </cell>
          <cell r="O404">
            <v>17.079999999999998</v>
          </cell>
          <cell r="P404">
            <v>17.760000000000005</v>
          </cell>
          <cell r="Q404">
            <v>18.439999999999998</v>
          </cell>
          <cell r="R404">
            <v>19.120000000000005</v>
          </cell>
          <cell r="S404">
            <v>19.799999999999997</v>
          </cell>
          <cell r="T404">
            <v>20.64</v>
          </cell>
          <cell r="U404">
            <v>21.480000000000004</v>
          </cell>
          <cell r="V404">
            <v>22.320000000000007</v>
          </cell>
          <cell r="W404">
            <v>23.159999999999997</v>
          </cell>
          <cell r="X404">
            <v>24</v>
          </cell>
          <cell r="Y404">
            <v>24.919999999999995</v>
          </cell>
          <cell r="Z404">
            <v>25.84</v>
          </cell>
          <cell r="AA404">
            <v>26.759999999999998</v>
          </cell>
          <cell r="AB404">
            <v>27.680000000000007</v>
          </cell>
          <cell r="AC404">
            <v>28.599999999999994</v>
          </cell>
          <cell r="AD404">
            <v>29.720000000000006</v>
          </cell>
          <cell r="AE404">
            <v>30.839999999999993</v>
          </cell>
          <cell r="AF404">
            <v>31.96</v>
          </cell>
          <cell r="AG404">
            <v>33.080000000000013</v>
          </cell>
          <cell r="AH404">
            <v>34.199999999999989</v>
          </cell>
        </row>
        <row r="405">
          <cell r="C405">
            <v>24028</v>
          </cell>
          <cell r="D405">
            <v>11.200000000000003</v>
          </cell>
          <cell r="E405">
            <v>11.64</v>
          </cell>
          <cell r="F405">
            <v>12.079999999999998</v>
          </cell>
          <cell r="G405">
            <v>12.520000000000003</v>
          </cell>
          <cell r="H405">
            <v>12.960000000000003</v>
          </cell>
          <cell r="I405">
            <v>13.400000000000002</v>
          </cell>
          <cell r="J405">
            <v>14.000000000000004</v>
          </cell>
          <cell r="K405">
            <v>14.599999999999998</v>
          </cell>
          <cell r="L405">
            <v>15.199999999999998</v>
          </cell>
          <cell r="M405">
            <v>15.799999999999997</v>
          </cell>
          <cell r="N405">
            <v>16.400000000000006</v>
          </cell>
          <cell r="O405">
            <v>17.079999999999998</v>
          </cell>
          <cell r="P405">
            <v>17.760000000000005</v>
          </cell>
          <cell r="Q405">
            <v>18.439999999999998</v>
          </cell>
          <cell r="R405">
            <v>19.120000000000005</v>
          </cell>
          <cell r="S405">
            <v>19.799999999999997</v>
          </cell>
          <cell r="T405">
            <v>20.680000000000003</v>
          </cell>
          <cell r="U405">
            <v>21.559999999999995</v>
          </cell>
          <cell r="V405">
            <v>22.44</v>
          </cell>
          <cell r="W405">
            <v>23.320000000000007</v>
          </cell>
          <cell r="X405">
            <v>24.200000000000003</v>
          </cell>
          <cell r="Y405">
            <v>25.279999999999994</v>
          </cell>
          <cell r="Z405">
            <v>26.36</v>
          </cell>
          <cell r="AA405">
            <v>27.440000000000005</v>
          </cell>
          <cell r="AB405">
            <v>28.520000000000003</v>
          </cell>
          <cell r="AC405">
            <v>29.599999999999994</v>
          </cell>
          <cell r="AD405">
            <v>30.720000000000006</v>
          </cell>
          <cell r="AE405">
            <v>31.839999999999993</v>
          </cell>
          <cell r="AF405">
            <v>32.96</v>
          </cell>
          <cell r="AG405">
            <v>34.080000000000013</v>
          </cell>
          <cell r="AH405">
            <v>35.199999999999989</v>
          </cell>
        </row>
        <row r="406">
          <cell r="C406">
            <v>24030</v>
          </cell>
          <cell r="D406">
            <v>12</v>
          </cell>
          <cell r="E406">
            <v>12.439999999999998</v>
          </cell>
          <cell r="F406">
            <v>12.88</v>
          </cell>
          <cell r="G406">
            <v>13.32</v>
          </cell>
          <cell r="H406">
            <v>13.760000000000005</v>
          </cell>
          <cell r="I406">
            <v>14.200000000000003</v>
          </cell>
          <cell r="J406">
            <v>14.68</v>
          </cell>
          <cell r="K406">
            <v>15.160000000000004</v>
          </cell>
          <cell r="L406">
            <v>15.639999999999999</v>
          </cell>
          <cell r="M406">
            <v>16.120000000000005</v>
          </cell>
          <cell r="N406">
            <v>16.599999999999994</v>
          </cell>
          <cell r="O406">
            <v>17.28</v>
          </cell>
          <cell r="P406">
            <v>17.959999999999994</v>
          </cell>
          <cell r="Q406">
            <v>18.64</v>
          </cell>
          <cell r="R406">
            <v>19.320000000000007</v>
          </cell>
          <cell r="S406">
            <v>20</v>
          </cell>
          <cell r="T406">
            <v>20.880000000000006</v>
          </cell>
          <cell r="U406">
            <v>21.759999999999998</v>
          </cell>
          <cell r="V406">
            <v>22.640000000000004</v>
          </cell>
          <cell r="W406">
            <v>23.519999999999996</v>
          </cell>
          <cell r="X406">
            <v>24.400000000000006</v>
          </cell>
          <cell r="Y406">
            <v>25.48</v>
          </cell>
          <cell r="Z406">
            <v>26.56</v>
          </cell>
          <cell r="AA406">
            <v>27.639999999999993</v>
          </cell>
          <cell r="AB406">
            <v>28.72</v>
          </cell>
          <cell r="AC406">
            <v>29.800000000000008</v>
          </cell>
          <cell r="AD406">
            <v>30.919999999999995</v>
          </cell>
          <cell r="AE406">
            <v>32.040000000000006</v>
          </cell>
          <cell r="AF406">
            <v>33.159999999999989</v>
          </cell>
          <cell r="AG406">
            <v>34.28</v>
          </cell>
          <cell r="AH406">
            <v>35.400000000000006</v>
          </cell>
        </row>
        <row r="407">
          <cell r="C407">
            <v>25000</v>
          </cell>
          <cell r="D407">
            <v>8</v>
          </cell>
          <cell r="E407">
            <v>8.4</v>
          </cell>
          <cell r="F407">
            <v>8.8000000000000007</v>
          </cell>
          <cell r="G407">
            <v>9.1999999999999993</v>
          </cell>
          <cell r="H407">
            <v>9.6</v>
          </cell>
          <cell r="I407">
            <v>10</v>
          </cell>
          <cell r="J407">
            <v>10.4</v>
          </cell>
          <cell r="K407">
            <v>10.8</v>
          </cell>
          <cell r="L407">
            <v>11.2</v>
          </cell>
          <cell r="M407">
            <v>11.6</v>
          </cell>
          <cell r="N407">
            <v>12</v>
          </cell>
          <cell r="O407">
            <v>12.4</v>
          </cell>
          <cell r="P407">
            <v>12.8</v>
          </cell>
          <cell r="Q407">
            <v>13.2</v>
          </cell>
          <cell r="R407">
            <v>13.6</v>
          </cell>
          <cell r="S407">
            <v>14</v>
          </cell>
          <cell r="T407">
            <v>14.6</v>
          </cell>
          <cell r="U407">
            <v>15.2</v>
          </cell>
          <cell r="V407">
            <v>15.8</v>
          </cell>
          <cell r="W407">
            <v>16.399999999999999</v>
          </cell>
          <cell r="X407">
            <v>17</v>
          </cell>
          <cell r="Y407">
            <v>17.600000000000001</v>
          </cell>
          <cell r="Z407">
            <v>18.2</v>
          </cell>
          <cell r="AA407">
            <v>18.8</v>
          </cell>
          <cell r="AB407">
            <v>19.399999999999999</v>
          </cell>
          <cell r="AC407">
            <v>20</v>
          </cell>
          <cell r="AD407">
            <v>20.6</v>
          </cell>
          <cell r="AE407">
            <v>21.2</v>
          </cell>
          <cell r="AF407">
            <v>21.8</v>
          </cell>
          <cell r="AG407">
            <v>22.4</v>
          </cell>
          <cell r="AH407">
            <v>23</v>
          </cell>
        </row>
        <row r="408">
          <cell r="C408">
            <v>25002</v>
          </cell>
          <cell r="D408">
            <v>8</v>
          </cell>
          <cell r="E408">
            <v>8.4</v>
          </cell>
          <cell r="F408">
            <v>8.8000000000000007</v>
          </cell>
          <cell r="G408">
            <v>9.1999999999999993</v>
          </cell>
          <cell r="H408">
            <v>9.6</v>
          </cell>
          <cell r="I408">
            <v>10</v>
          </cell>
          <cell r="J408">
            <v>10.4</v>
          </cell>
          <cell r="K408">
            <v>10.8</v>
          </cell>
          <cell r="L408">
            <v>11.2</v>
          </cell>
          <cell r="M408">
            <v>11.6</v>
          </cell>
          <cell r="N408">
            <v>12</v>
          </cell>
          <cell r="O408">
            <v>12.4</v>
          </cell>
          <cell r="P408">
            <v>12.8</v>
          </cell>
          <cell r="Q408">
            <v>13.2</v>
          </cell>
          <cell r="R408">
            <v>13.6</v>
          </cell>
          <cell r="S408">
            <v>14</v>
          </cell>
          <cell r="T408">
            <v>14.6</v>
          </cell>
          <cell r="U408">
            <v>15.2</v>
          </cell>
          <cell r="V408">
            <v>15.8</v>
          </cell>
          <cell r="W408">
            <v>16.399999999999999</v>
          </cell>
          <cell r="X408">
            <v>17</v>
          </cell>
          <cell r="Y408">
            <v>17.600000000000001</v>
          </cell>
          <cell r="Z408">
            <v>18.2</v>
          </cell>
          <cell r="AA408">
            <v>18.8</v>
          </cell>
          <cell r="AB408">
            <v>19.399999999999999</v>
          </cell>
          <cell r="AC408">
            <v>20</v>
          </cell>
          <cell r="AD408">
            <v>20.6</v>
          </cell>
          <cell r="AE408">
            <v>21.2</v>
          </cell>
          <cell r="AF408">
            <v>21.8</v>
          </cell>
          <cell r="AG408">
            <v>22.4</v>
          </cell>
          <cell r="AH408">
            <v>23</v>
          </cell>
        </row>
        <row r="409">
          <cell r="C409">
            <v>25004</v>
          </cell>
          <cell r="D409">
            <v>8</v>
          </cell>
          <cell r="E409">
            <v>8.4</v>
          </cell>
          <cell r="F409">
            <v>8.8000000000000007</v>
          </cell>
          <cell r="G409">
            <v>9.2000000000000011</v>
          </cell>
          <cell r="H409">
            <v>9.6000000000000014</v>
          </cell>
          <cell r="I409">
            <v>10</v>
          </cell>
          <cell r="J409">
            <v>10.4</v>
          </cell>
          <cell r="K409">
            <v>10.8</v>
          </cell>
          <cell r="L409">
            <v>11.200000000000001</v>
          </cell>
          <cell r="M409">
            <v>11.600000000000001</v>
          </cell>
          <cell r="N409">
            <v>12</v>
          </cell>
          <cell r="O409">
            <v>12.4</v>
          </cell>
          <cell r="P409">
            <v>12.8</v>
          </cell>
          <cell r="Q409">
            <v>13.200000000000001</v>
          </cell>
          <cell r="R409">
            <v>13.600000000000001</v>
          </cell>
          <cell r="S409">
            <v>14</v>
          </cell>
          <cell r="T409">
            <v>14.6</v>
          </cell>
          <cell r="U409">
            <v>15.2</v>
          </cell>
          <cell r="V409">
            <v>15.799999999999999</v>
          </cell>
          <cell r="W409">
            <v>16.399999999999999</v>
          </cell>
          <cell r="X409">
            <v>17</v>
          </cell>
          <cell r="Y409">
            <v>17.600000000000001</v>
          </cell>
          <cell r="Z409">
            <v>18.200000000000003</v>
          </cell>
          <cell r="AA409">
            <v>18.800000000000004</v>
          </cell>
          <cell r="AB409">
            <v>19.400000000000006</v>
          </cell>
          <cell r="AC409">
            <v>20</v>
          </cell>
          <cell r="AD409">
            <v>20.6</v>
          </cell>
          <cell r="AE409">
            <v>21.200000000000003</v>
          </cell>
          <cell r="AF409">
            <v>21.800000000000004</v>
          </cell>
          <cell r="AG409">
            <v>22.400000000000006</v>
          </cell>
          <cell r="AH409">
            <v>23</v>
          </cell>
        </row>
        <row r="410">
          <cell r="C410">
            <v>25006</v>
          </cell>
          <cell r="D410">
            <v>8</v>
          </cell>
          <cell r="E410">
            <v>8.4</v>
          </cell>
          <cell r="F410">
            <v>8.8000000000000007</v>
          </cell>
          <cell r="G410">
            <v>9.2000000000000011</v>
          </cell>
          <cell r="H410">
            <v>9.6000000000000014</v>
          </cell>
          <cell r="I410">
            <v>10</v>
          </cell>
          <cell r="J410">
            <v>10.4</v>
          </cell>
          <cell r="K410">
            <v>10.8</v>
          </cell>
          <cell r="L410">
            <v>11.200000000000001</v>
          </cell>
          <cell r="M410">
            <v>11.600000000000001</v>
          </cell>
          <cell r="N410">
            <v>12</v>
          </cell>
          <cell r="O410">
            <v>12.4</v>
          </cell>
          <cell r="P410">
            <v>12.8</v>
          </cell>
          <cell r="Q410">
            <v>13.200000000000001</v>
          </cell>
          <cell r="R410">
            <v>13.600000000000001</v>
          </cell>
          <cell r="S410">
            <v>14</v>
          </cell>
          <cell r="T410">
            <v>14.6</v>
          </cell>
          <cell r="U410">
            <v>15.2</v>
          </cell>
          <cell r="V410">
            <v>15.799999999999999</v>
          </cell>
          <cell r="W410">
            <v>16.399999999999999</v>
          </cell>
          <cell r="X410">
            <v>17</v>
          </cell>
          <cell r="Y410">
            <v>17.600000000000001</v>
          </cell>
          <cell r="Z410">
            <v>18.200000000000003</v>
          </cell>
          <cell r="AA410">
            <v>18.800000000000004</v>
          </cell>
          <cell r="AB410">
            <v>19.400000000000006</v>
          </cell>
          <cell r="AC410">
            <v>20</v>
          </cell>
          <cell r="AD410">
            <v>20.8</v>
          </cell>
          <cell r="AE410">
            <v>21.6</v>
          </cell>
          <cell r="AF410">
            <v>22.400000000000002</v>
          </cell>
          <cell r="AG410">
            <v>23.200000000000003</v>
          </cell>
          <cell r="AH410">
            <v>24</v>
          </cell>
        </row>
        <row r="411">
          <cell r="C411">
            <v>25008</v>
          </cell>
          <cell r="D411">
            <v>9</v>
          </cell>
          <cell r="E411">
            <v>9.1999999999999993</v>
          </cell>
          <cell r="F411">
            <v>9.3999999999999986</v>
          </cell>
          <cell r="G411">
            <v>9.5999999999999979</v>
          </cell>
          <cell r="H411">
            <v>9.7999999999999972</v>
          </cell>
          <cell r="I411">
            <v>10</v>
          </cell>
          <cell r="J411">
            <v>10.4</v>
          </cell>
          <cell r="K411">
            <v>10.8</v>
          </cell>
          <cell r="L411">
            <v>11.200000000000001</v>
          </cell>
          <cell r="M411">
            <v>11.600000000000001</v>
          </cell>
          <cell r="N411">
            <v>12</v>
          </cell>
          <cell r="O411">
            <v>12.6</v>
          </cell>
          <cell r="P411">
            <v>13.2</v>
          </cell>
          <cell r="Q411">
            <v>13.799999999999999</v>
          </cell>
          <cell r="R411">
            <v>14.399999999999999</v>
          </cell>
          <cell r="S411">
            <v>15</v>
          </cell>
          <cell r="T411">
            <v>15.6</v>
          </cell>
          <cell r="U411">
            <v>16.2</v>
          </cell>
          <cell r="V411">
            <v>16.8</v>
          </cell>
          <cell r="W411">
            <v>17.400000000000002</v>
          </cell>
          <cell r="X411">
            <v>18</v>
          </cell>
          <cell r="Y411">
            <v>18.600000000000001</v>
          </cell>
          <cell r="Z411">
            <v>19.200000000000003</v>
          </cell>
          <cell r="AA411">
            <v>19.800000000000004</v>
          </cell>
          <cell r="AB411">
            <v>20.400000000000006</v>
          </cell>
          <cell r="AC411">
            <v>21</v>
          </cell>
          <cell r="AD411">
            <v>21.8</v>
          </cell>
          <cell r="AE411">
            <v>22.6</v>
          </cell>
          <cell r="AF411">
            <v>23.400000000000002</v>
          </cell>
          <cell r="AG411">
            <v>24.200000000000003</v>
          </cell>
          <cell r="AH411">
            <v>25</v>
          </cell>
        </row>
        <row r="412">
          <cell r="C412">
            <v>25010</v>
          </cell>
          <cell r="D412">
            <v>9</v>
          </cell>
          <cell r="E412">
            <v>9.1999999999999993</v>
          </cell>
          <cell r="F412">
            <v>9.3999999999999986</v>
          </cell>
          <cell r="G412">
            <v>9.5999999999999979</v>
          </cell>
          <cell r="H412">
            <v>9.7999999999999972</v>
          </cell>
          <cell r="I412">
            <v>10</v>
          </cell>
          <cell r="J412">
            <v>10.4</v>
          </cell>
          <cell r="K412">
            <v>10.8</v>
          </cell>
          <cell r="L412">
            <v>11.200000000000001</v>
          </cell>
          <cell r="M412">
            <v>11.600000000000001</v>
          </cell>
          <cell r="N412">
            <v>12</v>
          </cell>
          <cell r="O412">
            <v>12.6</v>
          </cell>
          <cell r="P412">
            <v>13.2</v>
          </cell>
          <cell r="Q412">
            <v>13.799999999999999</v>
          </cell>
          <cell r="R412">
            <v>14.399999999999999</v>
          </cell>
          <cell r="S412">
            <v>15</v>
          </cell>
          <cell r="T412">
            <v>15.6</v>
          </cell>
          <cell r="U412">
            <v>16.2</v>
          </cell>
          <cell r="V412">
            <v>16.8</v>
          </cell>
          <cell r="W412">
            <v>17.400000000000002</v>
          </cell>
          <cell r="X412">
            <v>18</v>
          </cell>
          <cell r="Y412">
            <v>18.8</v>
          </cell>
          <cell r="Z412">
            <v>19.600000000000001</v>
          </cell>
          <cell r="AA412">
            <v>20.400000000000002</v>
          </cell>
          <cell r="AB412">
            <v>21.200000000000003</v>
          </cell>
          <cell r="AC412">
            <v>22</v>
          </cell>
          <cell r="AD412">
            <v>22.8</v>
          </cell>
          <cell r="AE412">
            <v>23.6</v>
          </cell>
          <cell r="AF412">
            <v>24.400000000000002</v>
          </cell>
          <cell r="AG412">
            <v>25.200000000000003</v>
          </cell>
          <cell r="AH412">
            <v>26</v>
          </cell>
        </row>
        <row r="413">
          <cell r="C413">
            <v>25012</v>
          </cell>
          <cell r="D413">
            <v>9</v>
          </cell>
          <cell r="E413">
            <v>9.4</v>
          </cell>
          <cell r="F413">
            <v>9.8000000000000007</v>
          </cell>
          <cell r="G413">
            <v>10.200000000000001</v>
          </cell>
          <cell r="H413">
            <v>10.600000000000001</v>
          </cell>
          <cell r="I413">
            <v>11</v>
          </cell>
          <cell r="J413">
            <v>11.4</v>
          </cell>
          <cell r="K413">
            <v>11.8</v>
          </cell>
          <cell r="L413">
            <v>12.200000000000001</v>
          </cell>
          <cell r="M413">
            <v>12.600000000000001</v>
          </cell>
          <cell r="N413">
            <v>13</v>
          </cell>
          <cell r="O413">
            <v>13.4</v>
          </cell>
          <cell r="P413">
            <v>13.8</v>
          </cell>
          <cell r="Q413">
            <v>14.200000000000001</v>
          </cell>
          <cell r="R413">
            <v>14.600000000000001</v>
          </cell>
          <cell r="S413">
            <v>15</v>
          </cell>
          <cell r="T413">
            <v>15.6</v>
          </cell>
          <cell r="U413">
            <v>16.2</v>
          </cell>
          <cell r="V413">
            <v>16.8</v>
          </cell>
          <cell r="W413">
            <v>17.400000000000002</v>
          </cell>
          <cell r="X413">
            <v>18</v>
          </cell>
          <cell r="Y413">
            <v>18.8</v>
          </cell>
          <cell r="Z413">
            <v>19.600000000000001</v>
          </cell>
          <cell r="AA413">
            <v>20.400000000000002</v>
          </cell>
          <cell r="AB413">
            <v>21.200000000000003</v>
          </cell>
          <cell r="AC413">
            <v>22</v>
          </cell>
          <cell r="AD413">
            <v>23</v>
          </cell>
          <cell r="AE413">
            <v>24</v>
          </cell>
          <cell r="AF413">
            <v>25</v>
          </cell>
          <cell r="AG413">
            <v>26</v>
          </cell>
          <cell r="AH413">
            <v>27</v>
          </cell>
        </row>
        <row r="414">
          <cell r="C414">
            <v>25014</v>
          </cell>
          <cell r="D414">
            <v>9</v>
          </cell>
          <cell r="E414">
            <v>9.4</v>
          </cell>
          <cell r="F414">
            <v>9.8000000000000007</v>
          </cell>
          <cell r="G414">
            <v>10.200000000000001</v>
          </cell>
          <cell r="H414">
            <v>10.600000000000001</v>
          </cell>
          <cell r="I414">
            <v>11</v>
          </cell>
          <cell r="J414">
            <v>11.4</v>
          </cell>
          <cell r="K414">
            <v>11.8</v>
          </cell>
          <cell r="L414">
            <v>12.200000000000001</v>
          </cell>
          <cell r="M414">
            <v>12.600000000000001</v>
          </cell>
          <cell r="N414">
            <v>13</v>
          </cell>
          <cell r="O414">
            <v>13.6</v>
          </cell>
          <cell r="P414">
            <v>14.2</v>
          </cell>
          <cell r="Q414">
            <v>14.799999999999999</v>
          </cell>
          <cell r="R414">
            <v>15.399999999999999</v>
          </cell>
          <cell r="S414">
            <v>16</v>
          </cell>
          <cell r="T414">
            <v>16.600000000000001</v>
          </cell>
          <cell r="U414">
            <v>17.200000000000003</v>
          </cell>
          <cell r="V414">
            <v>17.800000000000004</v>
          </cell>
          <cell r="W414">
            <v>18.400000000000006</v>
          </cell>
          <cell r="X414">
            <v>19</v>
          </cell>
          <cell r="Y414">
            <v>19.8</v>
          </cell>
          <cell r="Z414">
            <v>20.6</v>
          </cell>
          <cell r="AA414">
            <v>21.400000000000002</v>
          </cell>
          <cell r="AB414">
            <v>22.200000000000003</v>
          </cell>
          <cell r="AC414">
            <v>23</v>
          </cell>
          <cell r="AD414">
            <v>23.8</v>
          </cell>
          <cell r="AE414">
            <v>24.6</v>
          </cell>
          <cell r="AF414">
            <v>25.400000000000002</v>
          </cell>
          <cell r="AG414">
            <v>26.200000000000003</v>
          </cell>
          <cell r="AH414">
            <v>27</v>
          </cell>
        </row>
        <row r="415">
          <cell r="C415">
            <v>25016</v>
          </cell>
          <cell r="D415">
            <v>9</v>
          </cell>
          <cell r="E415">
            <v>9.4</v>
          </cell>
          <cell r="F415">
            <v>9.8000000000000007</v>
          </cell>
          <cell r="G415">
            <v>10.200000000000001</v>
          </cell>
          <cell r="H415">
            <v>10.600000000000001</v>
          </cell>
          <cell r="I415">
            <v>11</v>
          </cell>
          <cell r="J415">
            <v>11.4</v>
          </cell>
          <cell r="K415">
            <v>11.8</v>
          </cell>
          <cell r="L415">
            <v>12.200000000000001</v>
          </cell>
          <cell r="M415">
            <v>12.600000000000001</v>
          </cell>
          <cell r="N415">
            <v>13</v>
          </cell>
          <cell r="O415">
            <v>13.6</v>
          </cell>
          <cell r="P415">
            <v>14.2</v>
          </cell>
          <cell r="Q415">
            <v>14.799999999999999</v>
          </cell>
          <cell r="R415">
            <v>15.399999999999999</v>
          </cell>
          <cell r="S415">
            <v>16</v>
          </cell>
          <cell r="T415">
            <v>16.600000000000001</v>
          </cell>
          <cell r="U415">
            <v>17.200000000000003</v>
          </cell>
          <cell r="V415">
            <v>17.800000000000004</v>
          </cell>
          <cell r="W415">
            <v>18.400000000000006</v>
          </cell>
          <cell r="X415">
            <v>19</v>
          </cell>
          <cell r="Y415">
            <v>19.8</v>
          </cell>
          <cell r="Z415">
            <v>20.6</v>
          </cell>
          <cell r="AA415">
            <v>21.400000000000002</v>
          </cell>
          <cell r="AB415">
            <v>22.200000000000003</v>
          </cell>
          <cell r="AC415">
            <v>23</v>
          </cell>
          <cell r="AD415">
            <v>24</v>
          </cell>
          <cell r="AE415">
            <v>25</v>
          </cell>
          <cell r="AF415">
            <v>26</v>
          </cell>
          <cell r="AG415">
            <v>27</v>
          </cell>
          <cell r="AH415">
            <v>28</v>
          </cell>
        </row>
        <row r="416">
          <cell r="C416">
            <v>25018</v>
          </cell>
          <cell r="D416">
            <v>10</v>
          </cell>
          <cell r="E416">
            <v>10.199999999999999</v>
          </cell>
          <cell r="F416">
            <v>10.399999999999999</v>
          </cell>
          <cell r="G416">
            <v>10.599999999999998</v>
          </cell>
          <cell r="H416">
            <v>10.799999999999997</v>
          </cell>
          <cell r="I416">
            <v>11</v>
          </cell>
          <cell r="J416">
            <v>11.6</v>
          </cell>
          <cell r="K416">
            <v>12.2</v>
          </cell>
          <cell r="L416">
            <v>12.799999999999999</v>
          </cell>
          <cell r="M416">
            <v>13.399999999999999</v>
          </cell>
          <cell r="N416">
            <v>14</v>
          </cell>
          <cell r="O416">
            <v>14.4</v>
          </cell>
          <cell r="P416">
            <v>14.8</v>
          </cell>
          <cell r="Q416">
            <v>15.200000000000001</v>
          </cell>
          <cell r="R416">
            <v>15.600000000000001</v>
          </cell>
          <cell r="S416">
            <v>16</v>
          </cell>
          <cell r="T416">
            <v>16.8</v>
          </cell>
          <cell r="U416">
            <v>17.600000000000001</v>
          </cell>
          <cell r="V416">
            <v>18.400000000000002</v>
          </cell>
          <cell r="W416">
            <v>19.200000000000003</v>
          </cell>
          <cell r="X416">
            <v>20</v>
          </cell>
          <cell r="Y416">
            <v>20.8</v>
          </cell>
          <cell r="Z416">
            <v>21.6</v>
          </cell>
          <cell r="AA416">
            <v>22.400000000000002</v>
          </cell>
          <cell r="AB416">
            <v>23.200000000000003</v>
          </cell>
          <cell r="AC416">
            <v>24</v>
          </cell>
          <cell r="AD416">
            <v>25</v>
          </cell>
          <cell r="AE416">
            <v>26</v>
          </cell>
          <cell r="AF416">
            <v>27</v>
          </cell>
          <cell r="AG416">
            <v>28</v>
          </cell>
          <cell r="AH416">
            <v>29</v>
          </cell>
        </row>
        <row r="417">
          <cell r="C417">
            <v>25020</v>
          </cell>
          <cell r="D417">
            <v>10</v>
          </cell>
          <cell r="E417">
            <v>10.4</v>
          </cell>
          <cell r="F417">
            <v>10.8</v>
          </cell>
          <cell r="G417">
            <v>11.200000000000001</v>
          </cell>
          <cell r="H417">
            <v>11.600000000000001</v>
          </cell>
          <cell r="I417">
            <v>12</v>
          </cell>
          <cell r="J417">
            <v>12.4</v>
          </cell>
          <cell r="K417">
            <v>12.8</v>
          </cell>
          <cell r="L417">
            <v>13.200000000000001</v>
          </cell>
          <cell r="M417">
            <v>13.600000000000001</v>
          </cell>
          <cell r="N417">
            <v>14</v>
          </cell>
          <cell r="O417">
            <v>14.6</v>
          </cell>
          <cell r="P417">
            <v>15.2</v>
          </cell>
          <cell r="Q417">
            <v>15.799999999999999</v>
          </cell>
          <cell r="R417">
            <v>16.399999999999999</v>
          </cell>
          <cell r="S417">
            <v>17</v>
          </cell>
          <cell r="T417">
            <v>17.600000000000001</v>
          </cell>
          <cell r="U417">
            <v>18.200000000000003</v>
          </cell>
          <cell r="V417">
            <v>18.800000000000004</v>
          </cell>
          <cell r="W417">
            <v>19.400000000000006</v>
          </cell>
          <cell r="X417">
            <v>20</v>
          </cell>
          <cell r="Y417">
            <v>21</v>
          </cell>
          <cell r="Z417">
            <v>22</v>
          </cell>
          <cell r="AA417">
            <v>23</v>
          </cell>
          <cell r="AB417">
            <v>24</v>
          </cell>
          <cell r="AC417">
            <v>25</v>
          </cell>
          <cell r="AD417">
            <v>25.8</v>
          </cell>
          <cell r="AE417">
            <v>26.6</v>
          </cell>
          <cell r="AF417">
            <v>27.400000000000002</v>
          </cell>
          <cell r="AG417">
            <v>28.200000000000003</v>
          </cell>
          <cell r="AH417">
            <v>29</v>
          </cell>
        </row>
        <row r="418">
          <cell r="C418">
            <v>25022</v>
          </cell>
          <cell r="D418">
            <v>10</v>
          </cell>
          <cell r="E418">
            <v>10.4</v>
          </cell>
          <cell r="F418">
            <v>10.8</v>
          </cell>
          <cell r="G418">
            <v>11.200000000000001</v>
          </cell>
          <cell r="H418">
            <v>11.600000000000001</v>
          </cell>
          <cell r="I418">
            <v>12</v>
          </cell>
          <cell r="J418">
            <v>12.4</v>
          </cell>
          <cell r="K418">
            <v>12.8</v>
          </cell>
          <cell r="L418">
            <v>13.200000000000001</v>
          </cell>
          <cell r="M418">
            <v>13.600000000000001</v>
          </cell>
          <cell r="N418">
            <v>14</v>
          </cell>
          <cell r="O418">
            <v>14.6</v>
          </cell>
          <cell r="P418">
            <v>15.2</v>
          </cell>
          <cell r="Q418">
            <v>15.799999999999999</v>
          </cell>
          <cell r="R418">
            <v>16.399999999999999</v>
          </cell>
          <cell r="S418">
            <v>17</v>
          </cell>
          <cell r="T418">
            <v>17.8</v>
          </cell>
          <cell r="U418">
            <v>18.600000000000001</v>
          </cell>
          <cell r="V418">
            <v>19.400000000000002</v>
          </cell>
          <cell r="W418">
            <v>20.200000000000003</v>
          </cell>
          <cell r="X418">
            <v>21</v>
          </cell>
          <cell r="Y418">
            <v>21.8</v>
          </cell>
          <cell r="Z418">
            <v>22.6</v>
          </cell>
          <cell r="AA418">
            <v>23.400000000000002</v>
          </cell>
          <cell r="AB418">
            <v>24.200000000000003</v>
          </cell>
          <cell r="AC418">
            <v>25</v>
          </cell>
          <cell r="AD418">
            <v>26</v>
          </cell>
          <cell r="AE418">
            <v>27</v>
          </cell>
          <cell r="AF418">
            <v>28</v>
          </cell>
          <cell r="AG418">
            <v>29</v>
          </cell>
          <cell r="AH418">
            <v>30</v>
          </cell>
        </row>
        <row r="419">
          <cell r="C419">
            <v>25024</v>
          </cell>
          <cell r="D419">
            <v>10</v>
          </cell>
          <cell r="E419">
            <v>10.4</v>
          </cell>
          <cell r="F419">
            <v>10.8</v>
          </cell>
          <cell r="G419">
            <v>11.200000000000001</v>
          </cell>
          <cell r="H419">
            <v>11.600000000000001</v>
          </cell>
          <cell r="I419">
            <v>12</v>
          </cell>
          <cell r="J419">
            <v>12.4</v>
          </cell>
          <cell r="K419">
            <v>12.8</v>
          </cell>
          <cell r="L419">
            <v>13.200000000000001</v>
          </cell>
          <cell r="M419">
            <v>13.600000000000001</v>
          </cell>
          <cell r="N419">
            <v>14</v>
          </cell>
          <cell r="O419">
            <v>14.6</v>
          </cell>
          <cell r="P419">
            <v>15.2</v>
          </cell>
          <cell r="Q419">
            <v>15.799999999999999</v>
          </cell>
          <cell r="R419">
            <v>16.399999999999999</v>
          </cell>
          <cell r="S419">
            <v>17</v>
          </cell>
          <cell r="T419">
            <v>17.8</v>
          </cell>
          <cell r="U419">
            <v>18.600000000000001</v>
          </cell>
          <cell r="V419">
            <v>19.400000000000002</v>
          </cell>
          <cell r="W419">
            <v>20.200000000000003</v>
          </cell>
          <cell r="X419">
            <v>21</v>
          </cell>
          <cell r="Y419">
            <v>22</v>
          </cell>
          <cell r="Z419">
            <v>23</v>
          </cell>
          <cell r="AA419">
            <v>24</v>
          </cell>
          <cell r="AB419">
            <v>25</v>
          </cell>
          <cell r="AC419">
            <v>26</v>
          </cell>
          <cell r="AD419">
            <v>27</v>
          </cell>
          <cell r="AE419">
            <v>28</v>
          </cell>
          <cell r="AF419">
            <v>29</v>
          </cell>
          <cell r="AG419">
            <v>30</v>
          </cell>
          <cell r="AH419">
            <v>31</v>
          </cell>
        </row>
        <row r="420">
          <cell r="C420">
            <v>25026</v>
          </cell>
          <cell r="D420">
            <v>10</v>
          </cell>
          <cell r="E420">
            <v>10.4</v>
          </cell>
          <cell r="F420">
            <v>10.8</v>
          </cell>
          <cell r="G420">
            <v>11.200000000000001</v>
          </cell>
          <cell r="H420">
            <v>11.600000000000001</v>
          </cell>
          <cell r="I420">
            <v>12</v>
          </cell>
          <cell r="J420">
            <v>12.6</v>
          </cell>
          <cell r="K420">
            <v>13.2</v>
          </cell>
          <cell r="L420">
            <v>13.799999999999999</v>
          </cell>
          <cell r="M420">
            <v>14.399999999999999</v>
          </cell>
          <cell r="N420">
            <v>15</v>
          </cell>
          <cell r="O420">
            <v>15.6</v>
          </cell>
          <cell r="P420">
            <v>16.2</v>
          </cell>
          <cell r="Q420">
            <v>16.8</v>
          </cell>
          <cell r="R420">
            <v>17.400000000000002</v>
          </cell>
          <cell r="S420">
            <v>18</v>
          </cell>
          <cell r="T420">
            <v>18.8</v>
          </cell>
          <cell r="U420">
            <v>19.600000000000001</v>
          </cell>
          <cell r="V420">
            <v>20.400000000000002</v>
          </cell>
          <cell r="W420">
            <v>21.200000000000003</v>
          </cell>
          <cell r="X420">
            <v>22</v>
          </cell>
          <cell r="Y420">
            <v>22.8</v>
          </cell>
          <cell r="Z420">
            <v>23.6</v>
          </cell>
          <cell r="AA420">
            <v>24.400000000000002</v>
          </cell>
          <cell r="AB420">
            <v>25.200000000000003</v>
          </cell>
          <cell r="AC420">
            <v>26</v>
          </cell>
          <cell r="AD420">
            <v>27</v>
          </cell>
          <cell r="AE420">
            <v>28</v>
          </cell>
          <cell r="AF420">
            <v>29</v>
          </cell>
          <cell r="AG420">
            <v>30</v>
          </cell>
          <cell r="AH420">
            <v>31</v>
          </cell>
        </row>
        <row r="421">
          <cell r="C421">
            <v>25028</v>
          </cell>
          <cell r="D421">
            <v>10</v>
          </cell>
          <cell r="E421">
            <v>10.4</v>
          </cell>
          <cell r="F421">
            <v>10.8</v>
          </cell>
          <cell r="G421">
            <v>11.200000000000001</v>
          </cell>
          <cell r="H421">
            <v>11.600000000000001</v>
          </cell>
          <cell r="I421">
            <v>12</v>
          </cell>
          <cell r="J421">
            <v>12.6</v>
          </cell>
          <cell r="K421">
            <v>13.2</v>
          </cell>
          <cell r="L421">
            <v>13.799999999999999</v>
          </cell>
          <cell r="M421">
            <v>14.399999999999999</v>
          </cell>
          <cell r="N421">
            <v>15</v>
          </cell>
          <cell r="O421">
            <v>15.6</v>
          </cell>
          <cell r="P421">
            <v>16.2</v>
          </cell>
          <cell r="Q421">
            <v>16.8</v>
          </cell>
          <cell r="R421">
            <v>17.400000000000002</v>
          </cell>
          <cell r="S421">
            <v>18</v>
          </cell>
          <cell r="T421">
            <v>18.8</v>
          </cell>
          <cell r="U421">
            <v>19.600000000000001</v>
          </cell>
          <cell r="V421">
            <v>20.400000000000002</v>
          </cell>
          <cell r="W421">
            <v>21.200000000000003</v>
          </cell>
          <cell r="X421">
            <v>22</v>
          </cell>
          <cell r="Y421">
            <v>23</v>
          </cell>
          <cell r="Z421">
            <v>24</v>
          </cell>
          <cell r="AA421">
            <v>25</v>
          </cell>
          <cell r="AB421">
            <v>26</v>
          </cell>
          <cell r="AC421">
            <v>27</v>
          </cell>
          <cell r="AD421">
            <v>28</v>
          </cell>
          <cell r="AE421">
            <v>29</v>
          </cell>
          <cell r="AF421">
            <v>30</v>
          </cell>
          <cell r="AG421">
            <v>31</v>
          </cell>
          <cell r="AH421">
            <v>32</v>
          </cell>
        </row>
        <row r="422">
          <cell r="C422">
            <v>25030</v>
          </cell>
          <cell r="D422">
            <v>11</v>
          </cell>
          <cell r="E422">
            <v>11.4</v>
          </cell>
          <cell r="F422">
            <v>11.8</v>
          </cell>
          <cell r="G422">
            <v>12.200000000000001</v>
          </cell>
          <cell r="H422">
            <v>12.600000000000001</v>
          </cell>
          <cell r="I422">
            <v>13</v>
          </cell>
          <cell r="J422">
            <v>13.4</v>
          </cell>
          <cell r="K422">
            <v>13.8</v>
          </cell>
          <cell r="L422">
            <v>14.200000000000001</v>
          </cell>
          <cell r="M422">
            <v>14.600000000000001</v>
          </cell>
          <cell r="N422">
            <v>15</v>
          </cell>
          <cell r="O422">
            <v>15.6</v>
          </cell>
          <cell r="P422">
            <v>16.2</v>
          </cell>
          <cell r="Q422">
            <v>16.8</v>
          </cell>
          <cell r="R422">
            <v>17.400000000000002</v>
          </cell>
          <cell r="S422">
            <v>18</v>
          </cell>
          <cell r="T422">
            <v>18.8</v>
          </cell>
          <cell r="U422">
            <v>19.600000000000001</v>
          </cell>
          <cell r="V422">
            <v>20.400000000000002</v>
          </cell>
          <cell r="W422">
            <v>21.200000000000003</v>
          </cell>
          <cell r="X422">
            <v>22</v>
          </cell>
          <cell r="Y422">
            <v>23</v>
          </cell>
          <cell r="Z422">
            <v>24</v>
          </cell>
          <cell r="AA422">
            <v>25</v>
          </cell>
          <cell r="AB422">
            <v>26</v>
          </cell>
          <cell r="AC422">
            <v>27</v>
          </cell>
          <cell r="AD422">
            <v>28</v>
          </cell>
          <cell r="AE422">
            <v>29</v>
          </cell>
          <cell r="AF422">
            <v>30</v>
          </cell>
          <cell r="AG422">
            <v>31</v>
          </cell>
          <cell r="AH422">
            <v>32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SWTR.SWRO@doh.wa.gov" TargetMode="External"/><Relationship Id="rId7" Type="http://schemas.openxmlformats.org/officeDocument/2006/relationships/printerSettings" Target="../printerSettings/printerSettings1.bin"/><Relationship Id="rId2" Type="http://schemas.openxmlformats.org/officeDocument/2006/relationships/hyperlink" Target="mailto:ero.sw.Treatment.Reports@doh.wa.gov" TargetMode="External"/><Relationship Id="rId1" Type="http://schemas.openxmlformats.org/officeDocument/2006/relationships/hyperlink" Target="mailto:dw.nwro@doh.wa.gov" TargetMode="External"/><Relationship Id="rId6" Type="http://schemas.openxmlformats.org/officeDocument/2006/relationships/hyperlink" Target="https://doh.wa.gov/community-and-environment/drinking-water/offices-and-staff/eastern-regional-office-staff" TargetMode="External"/><Relationship Id="rId5" Type="http://schemas.openxmlformats.org/officeDocument/2006/relationships/hyperlink" Target="https://doh.wa.gov/community-and-environment/drinking-water/offices-and-staff/southwest-regional-office-staff" TargetMode="External"/><Relationship Id="rId4" Type="http://schemas.openxmlformats.org/officeDocument/2006/relationships/hyperlink" Target="https://doh.wa.gov/community-and-environment/drinking-water/offices-and-staff/northwest-regional-office-staf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O76"/>
  <sheetViews>
    <sheetView tabSelected="1" topLeftCell="A51" workbookViewId="0">
      <selection activeCell="J59" sqref="J59:M59"/>
    </sheetView>
  </sheetViews>
  <sheetFormatPr defaultRowHeight="12.75" x14ac:dyDescent="0.2"/>
  <cols>
    <col min="1" max="1" width="9.42578125" customWidth="1"/>
    <col min="3" max="3" width="8.85546875" customWidth="1"/>
    <col min="5" max="5" width="9" customWidth="1"/>
    <col min="6" max="6" width="7.42578125" customWidth="1"/>
    <col min="7" max="7" width="8.5703125" customWidth="1"/>
    <col min="8" max="8" width="10.140625" bestFit="1" customWidth="1"/>
    <col min="9" max="9" width="7.5703125" customWidth="1"/>
    <col min="10" max="10" width="7.85546875" customWidth="1"/>
    <col min="11" max="11" width="8.28515625" customWidth="1"/>
    <col min="13" max="13" width="9" customWidth="1"/>
    <col min="14" max="14" width="8.28515625" customWidth="1"/>
    <col min="15" max="15" width="7.5703125" customWidth="1"/>
  </cols>
  <sheetData>
    <row r="3" spans="1:12" ht="20.25" x14ac:dyDescent="0.3">
      <c r="D3" s="203" t="s">
        <v>47</v>
      </c>
    </row>
    <row r="5" spans="1:12" ht="15.75" x14ac:dyDescent="0.25">
      <c r="B5" s="407" t="s">
        <v>409</v>
      </c>
      <c r="C5" s="237"/>
      <c r="D5" s="237"/>
      <c r="E5" s="237"/>
      <c r="F5" s="46"/>
      <c r="G5" s="46"/>
      <c r="H5" s="46"/>
      <c r="I5" s="46"/>
      <c r="J5" s="46"/>
      <c r="K5" s="46"/>
      <c r="L5" s="46"/>
    </row>
    <row r="6" spans="1:12" ht="15.75" x14ac:dyDescent="0.25">
      <c r="B6" s="204"/>
      <c r="C6" s="204"/>
      <c r="F6" s="205" t="s">
        <v>201</v>
      </c>
    </row>
    <row r="7" spans="1:12" x14ac:dyDescent="0.2">
      <c r="F7" s="462" t="s">
        <v>319</v>
      </c>
      <c r="G7" s="46"/>
      <c r="H7" s="46"/>
    </row>
    <row r="8" spans="1:12" ht="15" x14ac:dyDescent="0.25">
      <c r="D8" s="408" t="s">
        <v>294</v>
      </c>
      <c r="E8" s="261"/>
      <c r="F8" s="261"/>
      <c r="G8" s="261"/>
      <c r="H8" s="409"/>
      <c r="I8" s="261"/>
      <c r="J8" s="261"/>
    </row>
    <row r="9" spans="1:12" x14ac:dyDescent="0.2">
      <c r="F9" s="511" t="s">
        <v>310</v>
      </c>
      <c r="G9" s="512"/>
      <c r="H9" s="457" t="s">
        <v>311</v>
      </c>
    </row>
    <row r="10" spans="1:12" x14ac:dyDescent="0.2">
      <c r="F10" s="510" t="s">
        <v>309</v>
      </c>
      <c r="G10" s="510"/>
      <c r="H10" s="456">
        <v>43339</v>
      </c>
    </row>
    <row r="11" spans="1:12" ht="15.75" x14ac:dyDescent="0.25">
      <c r="A11" s="204" t="s">
        <v>79</v>
      </c>
    </row>
    <row r="12" spans="1:12" x14ac:dyDescent="0.2">
      <c r="A12" t="s">
        <v>406</v>
      </c>
    </row>
    <row r="13" spans="1:12" ht="7.5" customHeight="1" x14ac:dyDescent="0.2"/>
    <row r="14" spans="1:12" x14ac:dyDescent="0.2">
      <c r="A14" t="s">
        <v>188</v>
      </c>
    </row>
    <row r="15" spans="1:12" x14ac:dyDescent="0.2">
      <c r="A15" t="s">
        <v>112</v>
      </c>
    </row>
    <row r="16" spans="1:12" x14ac:dyDescent="0.2">
      <c r="A16" t="s">
        <v>189</v>
      </c>
    </row>
    <row r="17" spans="1:13" x14ac:dyDescent="0.2">
      <c r="A17" s="227" t="s">
        <v>298</v>
      </c>
      <c r="I17" s="261"/>
      <c r="J17" s="261"/>
      <c r="K17" s="406"/>
      <c r="L17" s="406"/>
      <c r="M17" s="261"/>
    </row>
    <row r="18" spans="1:13" ht="9" customHeight="1" x14ac:dyDescent="0.2"/>
    <row r="19" spans="1:13" ht="12" customHeight="1" x14ac:dyDescent="0.2"/>
    <row r="20" spans="1:13" ht="15.75" x14ac:dyDescent="0.25">
      <c r="A20" s="204" t="s">
        <v>115</v>
      </c>
    </row>
    <row r="21" spans="1:13" ht="8.25" customHeight="1" x14ac:dyDescent="0.2"/>
    <row r="22" spans="1:13" x14ac:dyDescent="0.2">
      <c r="A22" t="s">
        <v>407</v>
      </c>
    </row>
    <row r="23" spans="1:13" x14ac:dyDescent="0.2">
      <c r="A23" s="248" t="s">
        <v>190</v>
      </c>
    </row>
    <row r="24" spans="1:13" x14ac:dyDescent="0.2">
      <c r="A24" s="248" t="s">
        <v>410</v>
      </c>
    </row>
    <row r="25" spans="1:13" x14ac:dyDescent="0.2">
      <c r="A25" s="248" t="s">
        <v>191</v>
      </c>
    </row>
    <row r="26" spans="1:13" ht="9" customHeight="1" x14ac:dyDescent="0.2"/>
    <row r="27" spans="1:13" x14ac:dyDescent="0.2">
      <c r="A27" t="s">
        <v>408</v>
      </c>
    </row>
    <row r="28" spans="1:13" x14ac:dyDescent="0.2">
      <c r="A28" s="248" t="s">
        <v>192</v>
      </c>
    </row>
    <row r="29" spans="1:13" x14ac:dyDescent="0.2">
      <c r="A29" s="248" t="s">
        <v>193</v>
      </c>
    </row>
    <row r="30" spans="1:13" x14ac:dyDescent="0.2">
      <c r="A30" s="248" t="s">
        <v>194</v>
      </c>
    </row>
    <row r="31" spans="1:13" ht="14.25" customHeight="1" x14ac:dyDescent="0.2">
      <c r="A31" s="248" t="s">
        <v>195</v>
      </c>
    </row>
    <row r="32" spans="1:13" ht="15.75" customHeight="1" x14ac:dyDescent="0.2">
      <c r="A32" t="s">
        <v>114</v>
      </c>
    </row>
    <row r="33" spans="1:6" ht="13.5" customHeight="1" x14ac:dyDescent="0.2">
      <c r="B33" t="s">
        <v>196</v>
      </c>
    </row>
    <row r="34" spans="1:6" ht="9" customHeight="1" x14ac:dyDescent="0.2"/>
    <row r="35" spans="1:6" ht="9" customHeight="1" x14ac:dyDescent="0.2"/>
    <row r="36" spans="1:6" ht="15.75" x14ac:dyDescent="0.25">
      <c r="A36" s="204" t="s">
        <v>113</v>
      </c>
    </row>
    <row r="37" spans="1:6" x14ac:dyDescent="0.2">
      <c r="A37" t="s">
        <v>380</v>
      </c>
    </row>
    <row r="38" spans="1:6" ht="6" customHeight="1" x14ac:dyDescent="0.2"/>
    <row r="39" spans="1:6" x14ac:dyDescent="0.2">
      <c r="A39" s="509" t="s">
        <v>320</v>
      </c>
      <c r="B39" s="261"/>
      <c r="C39" s="261"/>
      <c r="D39" s="261"/>
      <c r="E39" s="261"/>
      <c r="F39" s="261"/>
    </row>
    <row r="40" spans="1:6" x14ac:dyDescent="0.2">
      <c r="A40" s="509" t="s">
        <v>329</v>
      </c>
      <c r="B40" s="261"/>
      <c r="C40" s="261"/>
      <c r="D40" s="261"/>
      <c r="E40" s="261"/>
      <c r="F40" s="261"/>
    </row>
    <row r="41" spans="1:6" x14ac:dyDescent="0.2">
      <c r="A41" s="509" t="s">
        <v>312</v>
      </c>
      <c r="B41" s="261"/>
      <c r="C41" s="261"/>
      <c r="D41" s="261"/>
      <c r="E41" s="261"/>
      <c r="F41" s="261"/>
    </row>
    <row r="42" spans="1:6" x14ac:dyDescent="0.2">
      <c r="A42" s="509" t="s">
        <v>321</v>
      </c>
      <c r="B42" s="261"/>
      <c r="C42" s="261"/>
      <c r="D42" s="261"/>
      <c r="E42" s="261"/>
      <c r="F42" s="261"/>
    </row>
    <row r="43" spans="1:6" x14ac:dyDescent="0.2">
      <c r="A43" s="261"/>
      <c r="B43" s="261" t="s">
        <v>197</v>
      </c>
      <c r="C43" s="261"/>
      <c r="D43" s="261"/>
      <c r="E43" s="261"/>
      <c r="F43" s="261"/>
    </row>
    <row r="44" spans="1:6" ht="15" customHeight="1" x14ac:dyDescent="0.2"/>
    <row r="45" spans="1:6" ht="15.75" x14ac:dyDescent="0.25">
      <c r="A45" s="204" t="s">
        <v>108</v>
      </c>
    </row>
    <row r="46" spans="1:6" x14ac:dyDescent="0.2">
      <c r="A46" t="s">
        <v>109</v>
      </c>
    </row>
    <row r="47" spans="1:6" x14ac:dyDescent="0.2">
      <c r="A47" s="206" t="s">
        <v>198</v>
      </c>
    </row>
    <row r="48" spans="1:6" ht="9.75" customHeight="1" x14ac:dyDescent="0.2"/>
    <row r="49" spans="1:15" ht="10.5" customHeight="1" x14ac:dyDescent="0.2"/>
    <row r="50" spans="1:15" ht="15.75" x14ac:dyDescent="0.25">
      <c r="A50" s="204" t="s">
        <v>110</v>
      </c>
    </row>
    <row r="51" spans="1:15" x14ac:dyDescent="0.2">
      <c r="A51" t="s">
        <v>199</v>
      </c>
    </row>
    <row r="52" spans="1:15" x14ac:dyDescent="0.2">
      <c r="A52" t="s">
        <v>200</v>
      </c>
    </row>
    <row r="53" spans="1:15" x14ac:dyDescent="0.2">
      <c r="A53" t="s">
        <v>111</v>
      </c>
    </row>
    <row r="54" spans="1:15" ht="11.25" customHeight="1" x14ac:dyDescent="0.2"/>
    <row r="55" spans="1:15" ht="11.25" customHeight="1" x14ac:dyDescent="0.2"/>
    <row r="56" spans="1:15" ht="15.75" x14ac:dyDescent="0.25">
      <c r="A56" s="204" t="s">
        <v>128</v>
      </c>
    </row>
    <row r="57" spans="1:15" ht="13.5" customHeight="1" x14ac:dyDescent="0.2">
      <c r="A57" t="s">
        <v>205</v>
      </c>
      <c r="E57" s="237"/>
      <c r="F57" s="237"/>
      <c r="G57" s="237"/>
    </row>
    <row r="58" spans="1:15" ht="12.75" customHeight="1" x14ac:dyDescent="0.25">
      <c r="A58" s="204"/>
      <c r="E58" s="46"/>
      <c r="F58" s="46"/>
      <c r="G58" s="46"/>
    </row>
    <row r="59" spans="1:15" x14ac:dyDescent="0.2">
      <c r="B59" s="514" t="s">
        <v>186</v>
      </c>
      <c r="C59" s="514"/>
      <c r="D59" s="514"/>
      <c r="E59" s="514"/>
      <c r="F59" s="516" t="s">
        <v>184</v>
      </c>
      <c r="G59" s="516"/>
      <c r="H59" s="516"/>
      <c r="J59" s="516" t="s">
        <v>183</v>
      </c>
      <c r="K59" s="516"/>
      <c r="L59" s="516"/>
      <c r="M59" s="516"/>
    </row>
    <row r="60" spans="1:15" x14ac:dyDescent="0.2">
      <c r="B60" s="46" t="s">
        <v>181</v>
      </c>
      <c r="C60" s="46"/>
      <c r="D60" s="46"/>
      <c r="E60" s="46"/>
      <c r="F60" s="46" t="s">
        <v>181</v>
      </c>
      <c r="G60" s="46"/>
      <c r="H60" s="46"/>
      <c r="J60" s="513" t="s">
        <v>181</v>
      </c>
      <c r="K60" s="513"/>
      <c r="L60" s="513"/>
      <c r="M60" s="513"/>
    </row>
    <row r="61" spans="1:15" x14ac:dyDescent="0.2">
      <c r="B61" s="46" t="s">
        <v>182</v>
      </c>
      <c r="C61" s="46"/>
      <c r="D61" s="46"/>
      <c r="E61" s="46"/>
      <c r="F61" s="46" t="s">
        <v>182</v>
      </c>
      <c r="G61" s="46"/>
      <c r="H61" s="46"/>
      <c r="J61" s="513" t="s">
        <v>182</v>
      </c>
      <c r="K61" s="513"/>
      <c r="L61" s="513"/>
      <c r="M61" s="513"/>
    </row>
    <row r="62" spans="1:15" x14ac:dyDescent="0.2">
      <c r="B62" s="46" t="s">
        <v>323</v>
      </c>
      <c r="C62" s="46"/>
      <c r="D62" s="46"/>
      <c r="E62" s="46"/>
      <c r="F62" s="46" t="s">
        <v>324</v>
      </c>
      <c r="G62" s="46"/>
      <c r="H62" s="46"/>
      <c r="J62" s="513" t="s">
        <v>322</v>
      </c>
      <c r="K62" s="513"/>
      <c r="L62" s="513"/>
      <c r="M62" s="513"/>
    </row>
    <row r="63" spans="1:15" x14ac:dyDescent="0.2">
      <c r="B63" s="516" t="s">
        <v>288</v>
      </c>
      <c r="C63" s="513"/>
      <c r="D63" s="513"/>
      <c r="E63" s="513"/>
      <c r="F63" s="514" t="s">
        <v>302</v>
      </c>
      <c r="G63" s="515"/>
      <c r="H63" s="515"/>
      <c r="J63" s="300" t="s">
        <v>296</v>
      </c>
      <c r="K63" s="298"/>
      <c r="L63" s="298"/>
      <c r="O63" s="291"/>
    </row>
    <row r="65" spans="1:14" ht="15.75" x14ac:dyDescent="0.25">
      <c r="A65" s="204" t="s">
        <v>185</v>
      </c>
      <c r="C65" s="46"/>
      <c r="D65" s="46"/>
      <c r="E65" s="46"/>
      <c r="F65" s="46"/>
      <c r="H65" s="46"/>
      <c r="I65" s="46"/>
      <c r="J65" s="46"/>
      <c r="L65" s="46"/>
      <c r="M65" s="46"/>
      <c r="N65" s="46"/>
    </row>
    <row r="66" spans="1:14" x14ac:dyDescent="0.2">
      <c r="A66" s="227" t="s">
        <v>313</v>
      </c>
      <c r="C66" s="46"/>
      <c r="D66" s="46"/>
      <c r="E66" s="46"/>
      <c r="F66" s="46"/>
      <c r="H66" s="46"/>
      <c r="I66" s="46"/>
      <c r="J66" s="46"/>
      <c r="L66" s="46"/>
      <c r="M66" s="46"/>
      <c r="N66" s="46"/>
    </row>
    <row r="67" spans="1:14" ht="9.75" customHeight="1" x14ac:dyDescent="0.2">
      <c r="C67" s="46"/>
      <c r="D67" s="46"/>
      <c r="E67" s="46"/>
      <c r="F67" s="46"/>
      <c r="H67" s="46"/>
      <c r="I67" s="46"/>
      <c r="J67" s="46"/>
      <c r="L67" s="46"/>
      <c r="M67" s="46"/>
      <c r="N67" s="46"/>
    </row>
    <row r="68" spans="1:14" x14ac:dyDescent="0.2">
      <c r="A68" s="458"/>
      <c r="B68" s="459"/>
      <c r="C68" s="299"/>
      <c r="D68" s="461"/>
      <c r="E68" s="460"/>
      <c r="F68" s="261"/>
      <c r="G68" s="261"/>
      <c r="H68" s="261"/>
      <c r="I68" s="261"/>
      <c r="J68" s="261"/>
      <c r="K68" s="261"/>
      <c r="L68" s="261"/>
    </row>
    <row r="69" spans="1:14" ht="15.75" x14ac:dyDescent="0.25">
      <c r="A69" s="204" t="s">
        <v>315</v>
      </c>
    </row>
    <row r="70" spans="1:14" x14ac:dyDescent="0.2">
      <c r="A70" s="227" t="s">
        <v>317</v>
      </c>
    </row>
    <row r="72" spans="1:14" ht="15.75" x14ac:dyDescent="0.25">
      <c r="A72" s="204" t="s">
        <v>325</v>
      </c>
    </row>
    <row r="73" spans="1:14" x14ac:dyDescent="0.2">
      <c r="A73" s="227" t="s">
        <v>316</v>
      </c>
    </row>
    <row r="74" spans="1:14" x14ac:dyDescent="0.2">
      <c r="A74" s="227" t="s">
        <v>326</v>
      </c>
    </row>
    <row r="75" spans="1:14" x14ac:dyDescent="0.2">
      <c r="A75" s="227" t="s">
        <v>327</v>
      </c>
    </row>
    <row r="76" spans="1:14" x14ac:dyDescent="0.2">
      <c r="A76" s="227" t="s">
        <v>328</v>
      </c>
    </row>
  </sheetData>
  <sheetProtection sheet="1" objects="1" scenarios="1"/>
  <mergeCells count="10">
    <mergeCell ref="F63:H63"/>
    <mergeCell ref="J62:M62"/>
    <mergeCell ref="B63:E63"/>
    <mergeCell ref="B59:E59"/>
    <mergeCell ref="F59:H59"/>
    <mergeCell ref="F10:G10"/>
    <mergeCell ref="F9:G9"/>
    <mergeCell ref="J59:M59"/>
    <mergeCell ref="J60:M60"/>
    <mergeCell ref="J61:M61"/>
  </mergeCells>
  <phoneticPr fontId="0" type="noConversion"/>
  <hyperlinks>
    <hyperlink ref="B63" r:id="rId1" xr:uid="{00000000-0004-0000-0000-000000000000}"/>
    <hyperlink ref="J63" r:id="rId2" xr:uid="{00000000-0004-0000-0000-000001000000}"/>
    <hyperlink ref="F63" r:id="rId3" xr:uid="{00000000-0004-0000-0000-000002000000}"/>
    <hyperlink ref="B59:E59" r:id="rId4" display="Northwest Drinking Water" xr:uid="{9539334F-EE89-45C6-95B8-227980E93189}"/>
    <hyperlink ref="F59:H59" r:id="rId5" display="Southwest Drinking Water" xr:uid="{9B33BDC9-A60D-4C4B-8FCE-1DF38360CEB9}"/>
    <hyperlink ref="J59:M59" r:id="rId6" display="Eastern Drinking Water" xr:uid="{59DC6E29-08DE-4D8D-8536-1BB824A86A9E}"/>
  </hyperlinks>
  <pageMargins left="1" right="0.25" top="0.5" bottom="0.75" header="0.34" footer="0.36"/>
  <pageSetup scale="62" orientation="portrait" r:id="rId7"/>
  <headerFooter alignWithMargins="0">
    <oddFooter>&amp;LWTP Monthly Report Forms Notes&amp;RPage: &amp;P</oddFooter>
  </headerFooter>
  <rowBreaks count="1" manualBreakCount="1">
    <brk id="34"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K47"/>
  <sheetViews>
    <sheetView zoomScale="130" zoomScaleNormal="130" workbookViewId="0">
      <pane ySplit="7" topLeftCell="A8" activePane="bottomLeft" state="frozen"/>
      <selection activeCell="M5" sqref="M5"/>
      <selection pane="bottomLeft" activeCell="J9" sqref="J9"/>
    </sheetView>
  </sheetViews>
  <sheetFormatPr defaultRowHeight="12.75" x14ac:dyDescent="0.2"/>
  <cols>
    <col min="1" max="1" width="11" customWidth="1"/>
    <col min="2" max="2" width="9.42578125" customWidth="1"/>
    <col min="3" max="3" width="15.140625" customWidth="1"/>
    <col min="4" max="4" width="10.28515625" customWidth="1"/>
    <col min="7" max="7" width="12.5703125" customWidth="1"/>
    <col min="8" max="9" width="10.5703125" customWidth="1"/>
    <col min="10" max="10" width="11.28515625" customWidth="1"/>
  </cols>
  <sheetData>
    <row r="1" spans="1:11" x14ac:dyDescent="0.2">
      <c r="D1" s="45" t="s">
        <v>293</v>
      </c>
      <c r="E1" s="46"/>
      <c r="F1" s="45"/>
      <c r="G1" s="46"/>
    </row>
    <row r="2" spans="1:11" x14ac:dyDescent="0.2">
      <c r="D2" s="45" t="s">
        <v>126</v>
      </c>
      <c r="E2" s="46"/>
      <c r="F2" s="46"/>
      <c r="G2" s="46"/>
    </row>
    <row r="3" spans="1:11" ht="12" customHeight="1" thickBot="1" x14ac:dyDescent="0.25"/>
    <row r="4" spans="1:11" ht="13.5" thickBot="1" x14ac:dyDescent="0.25">
      <c r="A4" s="2" t="s">
        <v>0</v>
      </c>
      <c r="B4" s="223">
        <f>'WTP Monthly Rept'!C4</f>
        <v>0</v>
      </c>
      <c r="D4" s="2" t="s">
        <v>2</v>
      </c>
      <c r="E4" s="223">
        <f>'WTP Monthly Rept'!C5</f>
        <v>0</v>
      </c>
      <c r="H4" s="3" t="s">
        <v>32</v>
      </c>
      <c r="I4" s="223">
        <f>'WTP Monthly Rept'!L2</f>
        <v>0</v>
      </c>
      <c r="J4" s="3" t="s">
        <v>33</v>
      </c>
      <c r="K4" s="223">
        <f>'WTP Monthly Rept'!N2</f>
        <v>0</v>
      </c>
    </row>
    <row r="5" spans="1:11" ht="13.5" thickBot="1" x14ac:dyDescent="0.25">
      <c r="A5" s="2" t="s">
        <v>1</v>
      </c>
      <c r="B5" s="565">
        <f>'WTP Monthly Rept'!G4</f>
        <v>0</v>
      </c>
      <c r="C5" s="584"/>
      <c r="D5" s="566"/>
      <c r="E5" s="2" t="s">
        <v>3</v>
      </c>
      <c r="G5" s="565">
        <f>'WTP Monthly Rept'!G5:I5</f>
        <v>0</v>
      </c>
      <c r="H5" s="584"/>
      <c r="I5" s="566"/>
    </row>
    <row r="6" spans="1:11" ht="13.5" thickBot="1" x14ac:dyDescent="0.25">
      <c r="E6" s="2" t="s">
        <v>5</v>
      </c>
      <c r="F6" s="585">
        <f>'WTP Monthly Rept'!M5</f>
        <v>0</v>
      </c>
      <c r="G6" s="586"/>
      <c r="I6" s="2" t="s">
        <v>4</v>
      </c>
      <c r="J6" s="587">
        <f>'WTP Monthly Rept'!M4</f>
        <v>0</v>
      </c>
      <c r="K6" s="586"/>
    </row>
    <row r="7" spans="1:11" x14ac:dyDescent="0.2">
      <c r="B7" s="3" t="s">
        <v>289</v>
      </c>
      <c r="C7" s="136" t="s">
        <v>103</v>
      </c>
      <c r="D7" s="137"/>
      <c r="E7" s="293" t="s">
        <v>290</v>
      </c>
      <c r="F7" s="294"/>
      <c r="G7" s="292" t="s">
        <v>104</v>
      </c>
      <c r="H7" s="138"/>
      <c r="I7" s="139"/>
      <c r="J7" s="200" t="s">
        <v>292</v>
      </c>
      <c r="K7" s="140"/>
    </row>
    <row r="8" spans="1:11" ht="13.5" thickBot="1" x14ac:dyDescent="0.25"/>
    <row r="9" spans="1:11" x14ac:dyDescent="0.2">
      <c r="A9" s="542" t="s">
        <v>37</v>
      </c>
      <c r="B9" s="199" t="s">
        <v>107</v>
      </c>
      <c r="C9" s="33"/>
      <c r="D9" s="33"/>
      <c r="E9" s="33"/>
      <c r="F9" s="33"/>
      <c r="G9" s="33"/>
      <c r="H9" s="33"/>
      <c r="I9" s="33"/>
      <c r="J9" s="307"/>
    </row>
    <row r="10" spans="1:11" x14ac:dyDescent="0.2">
      <c r="A10" s="543"/>
      <c r="B10" s="34" t="s">
        <v>100</v>
      </c>
      <c r="C10" s="35"/>
      <c r="D10" s="35"/>
      <c r="E10" s="35"/>
      <c r="F10" s="35"/>
      <c r="G10" s="35"/>
      <c r="H10" s="35"/>
      <c r="I10" s="35"/>
      <c r="J10" s="23">
        <f>COUNT('WTP Monthly Rept'!L13:L43)</f>
        <v>0</v>
      </c>
    </row>
    <row r="11" spans="1:11" ht="13.5" thickBot="1" x14ac:dyDescent="0.25">
      <c r="A11" s="543"/>
      <c r="B11" s="34" t="s">
        <v>249</v>
      </c>
      <c r="C11" s="35"/>
      <c r="D11" s="35"/>
      <c r="E11" s="35"/>
      <c r="F11" s="35"/>
      <c r="G11" s="35"/>
      <c r="H11" s="35"/>
      <c r="I11" s="35"/>
      <c r="J11" s="22">
        <f>MAX('WTP Monthly Rept'!L13:L43)</f>
        <v>0</v>
      </c>
    </row>
    <row r="12" spans="1:11" x14ac:dyDescent="0.2">
      <c r="A12" s="542" t="s">
        <v>38</v>
      </c>
      <c r="B12" s="37" t="s">
        <v>251</v>
      </c>
      <c r="C12" s="33"/>
      <c r="D12" s="33"/>
      <c r="E12" s="33"/>
      <c r="F12" s="33"/>
      <c r="G12" s="33"/>
      <c r="H12" s="33"/>
      <c r="I12" s="33"/>
      <c r="J12" s="250">
        <f>'WTP Monthly Rept'!C44</f>
        <v>0</v>
      </c>
    </row>
    <row r="13" spans="1:11" ht="13.5" thickBot="1" x14ac:dyDescent="0.25">
      <c r="A13" s="543"/>
      <c r="B13" s="38" t="s">
        <v>252</v>
      </c>
      <c r="C13" s="35"/>
      <c r="D13" s="40"/>
      <c r="E13" s="35"/>
      <c r="F13" s="35"/>
      <c r="G13" s="35"/>
      <c r="H13" s="35"/>
      <c r="I13" s="35"/>
      <c r="J13" s="132">
        <f>'WTP Monthly Rept'!H48</f>
        <v>0</v>
      </c>
    </row>
    <row r="14" spans="1:11" ht="13.5" thickBot="1" x14ac:dyDescent="0.25">
      <c r="A14" s="543"/>
      <c r="B14" s="195" t="s">
        <v>253</v>
      </c>
      <c r="C14" s="35"/>
      <c r="D14" s="392"/>
      <c r="E14" s="38" t="s">
        <v>250</v>
      </c>
      <c r="F14" s="35"/>
      <c r="G14" s="35"/>
      <c r="H14" s="35"/>
      <c r="I14" s="35"/>
      <c r="J14" s="23">
        <f>'WTP Monthly Rept'!P48</f>
        <v>0</v>
      </c>
    </row>
    <row r="15" spans="1:11" ht="13.5" thickBot="1" x14ac:dyDescent="0.25">
      <c r="A15" s="543"/>
      <c r="B15" s="279" t="s">
        <v>254</v>
      </c>
      <c r="C15" s="35"/>
      <c r="D15" s="392"/>
      <c r="E15" s="38" t="s">
        <v>301</v>
      </c>
      <c r="F15" s="35"/>
      <c r="G15" s="35"/>
      <c r="H15" s="35"/>
      <c r="I15" s="35"/>
      <c r="J15" s="23">
        <f>COUNTIF('WTP Monthly Rept'!V13:V43,"&gt;1.0")</f>
        <v>0</v>
      </c>
    </row>
    <row r="16" spans="1:11" x14ac:dyDescent="0.2">
      <c r="A16" s="543"/>
      <c r="B16" s="38" t="s">
        <v>255</v>
      </c>
      <c r="C16" s="35"/>
      <c r="D16" s="35"/>
      <c r="E16" s="35"/>
      <c r="F16" s="35"/>
      <c r="G16" s="35"/>
      <c r="H16" s="35"/>
      <c r="I16" s="295"/>
      <c r="J16" s="404">
        <f>MAX('WTP Monthly Rept'!V13:V43)</f>
        <v>0</v>
      </c>
    </row>
    <row r="17" spans="1:10" ht="13.5" thickBot="1" x14ac:dyDescent="0.25">
      <c r="A17" s="543"/>
      <c r="B17" s="195" t="s">
        <v>256</v>
      </c>
      <c r="C17" s="35"/>
      <c r="D17" s="35"/>
      <c r="E17" s="35"/>
      <c r="F17" s="35"/>
      <c r="G17" s="35"/>
      <c r="H17" s="35"/>
      <c r="I17" s="280" t="s">
        <v>46</v>
      </c>
      <c r="J17" s="308"/>
    </row>
    <row r="18" spans="1:10" ht="13.5" thickBot="1" x14ac:dyDescent="0.25">
      <c r="A18" s="543"/>
      <c r="B18" s="195" t="s">
        <v>259</v>
      </c>
      <c r="C18" s="35"/>
      <c r="D18" s="35"/>
      <c r="E18" s="144"/>
      <c r="F18" s="35"/>
      <c r="G18" s="35"/>
      <c r="H18" s="35"/>
      <c r="I18" s="280" t="s">
        <v>258</v>
      </c>
      <c r="J18" s="391">
        <f>MAX(IFERROR('Mem Filt Unit #1'!D47,0), IFERROR('Mem Filt Unit #2'!D47,0), IFERROR('Mem Filt Unit #3'!D47,0),IFERROR('Mem Filt Unit #4'!D47,0))</f>
        <v>0</v>
      </c>
    </row>
    <row r="19" spans="1:10" ht="13.5" thickBot="1" x14ac:dyDescent="0.25">
      <c r="A19" s="543"/>
      <c r="B19" s="195" t="s">
        <v>260</v>
      </c>
      <c r="C19" s="35"/>
      <c r="D19" s="35"/>
      <c r="E19" s="35"/>
      <c r="F19" s="144"/>
      <c r="G19" s="35"/>
      <c r="H19" s="35"/>
      <c r="I19" s="280" t="s">
        <v>261</v>
      </c>
      <c r="J19" s="391">
        <f>MAX(IFERROR('Mem Filt Unit #1'!G47,0), IFERROR('Mem Filt Unit #2'!G47,0),IFERROR('Mem Filt Unit #3'!G47,0),IFERROR( 'Mem Filt Unit #4'!G47,0))</f>
        <v>0</v>
      </c>
    </row>
    <row r="20" spans="1:10" x14ac:dyDescent="0.2">
      <c r="A20" s="543"/>
      <c r="B20" s="195" t="s">
        <v>262</v>
      </c>
      <c r="C20" s="35"/>
      <c r="D20" s="35"/>
      <c r="E20" s="35"/>
      <c r="F20" s="35"/>
      <c r="G20" s="35"/>
      <c r="H20" s="35"/>
      <c r="I20" s="194" t="s">
        <v>257</v>
      </c>
      <c r="J20" s="391" t="str">
        <f>IF((IFERROR('Mem Filt Unit #1'!H46,0)+IFERROR('Mem Filt Unit #2'!H46,0)+IFERROR('Mem Filt Unit #3'!H46,0)+IFERROR('Mem Filt Unit #4'!H46,0))=0,"NA",
MIN(
IF(IFERROR('Mem Filt Unit #1'!H46,0)=0,9999,IFERROR('Mem Filt Unit #1'!H46,0)),
IF(IFERROR('Mem Filt Unit #2'!H46,0)=0,9999,IFERROR('Mem Filt Unit #2'!H46,0)),
IF(IFERROR('Mem Filt Unit #3'!H46,0)=0,9999,IFERROR('Mem Filt Unit #3'!H46,0)),
IF(IFERROR('Mem Filt Unit #4'!H46,0)=0,9999,IFERROR('Mem Filt Unit #4'!H46,0))
))</f>
        <v>NA</v>
      </c>
    </row>
    <row r="21" spans="1:10" x14ac:dyDescent="0.2">
      <c r="A21" s="543"/>
      <c r="B21" s="195" t="s">
        <v>263</v>
      </c>
      <c r="C21" s="35"/>
      <c r="D21" s="35"/>
      <c r="E21" s="35"/>
      <c r="F21" s="35"/>
      <c r="G21" s="35"/>
      <c r="H21" s="35"/>
      <c r="I21" s="280"/>
      <c r="J21" s="142"/>
    </row>
    <row r="22" spans="1:10" ht="13.5" thickBot="1" x14ac:dyDescent="0.25">
      <c r="A22" s="543"/>
      <c r="B22" s="195" t="s">
        <v>264</v>
      </c>
      <c r="C22" s="35"/>
      <c r="D22" s="35"/>
      <c r="E22" s="35"/>
      <c r="F22" s="35"/>
      <c r="G22" s="35"/>
      <c r="H22" s="35"/>
      <c r="I22" s="194"/>
      <c r="J22" s="142"/>
    </row>
    <row r="23" spans="1:10" ht="13.5" thickBot="1" x14ac:dyDescent="0.25">
      <c r="A23" s="543"/>
      <c r="B23" s="195" t="s">
        <v>265</v>
      </c>
      <c r="C23" s="35"/>
      <c r="D23" s="35"/>
      <c r="E23" s="395"/>
      <c r="F23" s="35"/>
      <c r="G23" s="35"/>
      <c r="H23" s="35"/>
      <c r="I23" s="194" t="s">
        <v>266</v>
      </c>
      <c r="J23" s="405">
        <f>MAX(IFERROR('Mem Filt Unit #1'!C47,0), IFERROR('Mem Filt Unit #2'!C47,0),IFERROR('Mem Filt Unit #3'!C47,0), IFERROR('Mem Filt Unit #4'!C47,0))</f>
        <v>0</v>
      </c>
    </row>
    <row r="24" spans="1:10" ht="13.5" thickBot="1" x14ac:dyDescent="0.25">
      <c r="A24" s="544"/>
      <c r="B24" s="198" t="s">
        <v>267</v>
      </c>
      <c r="C24" s="36"/>
      <c r="D24" s="36"/>
      <c r="E24" s="36"/>
      <c r="F24" s="36"/>
      <c r="G24" s="36"/>
      <c r="H24" s="36"/>
      <c r="I24" s="36"/>
      <c r="J24" s="243">
        <f>'SWTR Monthly Disinfection Rept'!B35</f>
        <v>0</v>
      </c>
    </row>
    <row r="25" spans="1:10" x14ac:dyDescent="0.2">
      <c r="A25" s="542" t="s">
        <v>39</v>
      </c>
      <c r="B25" s="37" t="s">
        <v>268</v>
      </c>
      <c r="C25" s="33"/>
      <c r="D25" s="33"/>
      <c r="E25" s="33"/>
      <c r="F25" s="33"/>
      <c r="G25" s="33"/>
      <c r="H25" s="33"/>
      <c r="I25" s="33"/>
      <c r="J25" s="242">
        <f>'SWTR Monthly Disinfection Rept'!J47</f>
        <v>0</v>
      </c>
    </row>
    <row r="26" spans="1:10" x14ac:dyDescent="0.2">
      <c r="A26" s="543"/>
      <c r="B26" s="38" t="s">
        <v>269</v>
      </c>
      <c r="C26" s="35"/>
      <c r="D26" s="35"/>
      <c r="E26" s="35"/>
      <c r="F26" s="35"/>
      <c r="G26" s="35"/>
      <c r="H26" s="35"/>
      <c r="I26" s="35"/>
      <c r="J26" s="243">
        <f>'SWTR Monthly Disinfection Rept'!I51</f>
        <v>0</v>
      </c>
    </row>
    <row r="27" spans="1:10" ht="13.5" thickBot="1" x14ac:dyDescent="0.25">
      <c r="A27" s="544"/>
      <c r="B27" s="39" t="s">
        <v>270</v>
      </c>
      <c r="C27" s="36"/>
      <c r="D27" s="36"/>
      <c r="E27" s="36"/>
      <c r="F27" s="36"/>
      <c r="G27" s="36"/>
      <c r="H27" s="36"/>
      <c r="I27" s="36"/>
      <c r="J27" s="244">
        <f>'SWTR Monthly Disinfection Rept'!J48</f>
        <v>0</v>
      </c>
    </row>
    <row r="28" spans="1:10" x14ac:dyDescent="0.2">
      <c r="A28" s="542" t="s">
        <v>40</v>
      </c>
      <c r="B28" s="37" t="s">
        <v>271</v>
      </c>
      <c r="C28" s="33"/>
      <c r="D28" s="33"/>
      <c r="E28" s="33"/>
      <c r="F28" s="33"/>
      <c r="G28" s="33"/>
      <c r="H28" s="33"/>
      <c r="I28" s="33"/>
      <c r="J28" s="14">
        <f>COUNTIF('WTP Monthly Rept'!B13:B43,"&gt;0")</f>
        <v>0</v>
      </c>
    </row>
    <row r="29" spans="1:10" x14ac:dyDescent="0.2">
      <c r="A29" s="543"/>
      <c r="B29" s="38" t="s">
        <v>272</v>
      </c>
      <c r="C29" s="35"/>
      <c r="D29" s="35"/>
      <c r="E29" s="35"/>
      <c r="F29" s="35"/>
      <c r="G29" s="35"/>
      <c r="H29" s="35"/>
      <c r="I29" s="35"/>
      <c r="J29" s="243">
        <f>'SWTR Monthly Disinfection Rept'!K46</f>
        <v>0</v>
      </c>
    </row>
    <row r="30" spans="1:10" x14ac:dyDescent="0.2">
      <c r="A30" s="543"/>
      <c r="B30" s="38" t="s">
        <v>273</v>
      </c>
      <c r="C30" s="35"/>
      <c r="D30" s="35"/>
      <c r="E30" s="35"/>
      <c r="F30" s="35"/>
      <c r="G30" s="35"/>
      <c r="H30" s="35"/>
      <c r="I30" s="35"/>
      <c r="J30" s="243">
        <f>'SWTR Monthly Disinfection Rept'!L47</f>
        <v>0</v>
      </c>
    </row>
    <row r="31" spans="1:10" ht="13.5" thickBot="1" x14ac:dyDescent="0.25">
      <c r="A31" s="544"/>
      <c r="B31" s="39" t="s">
        <v>274</v>
      </c>
      <c r="C31" s="36"/>
      <c r="D31" s="36"/>
      <c r="E31" s="36"/>
      <c r="F31" s="36"/>
      <c r="G31" s="36"/>
      <c r="H31" s="36"/>
      <c r="I31" s="36"/>
      <c r="J31" s="245">
        <f>'SWTR Monthly Disinfection Rept'!M47</f>
        <v>0</v>
      </c>
    </row>
    <row r="32" spans="1:10" x14ac:dyDescent="0.2">
      <c r="A32" s="542" t="s">
        <v>41</v>
      </c>
      <c r="B32" s="196" t="s">
        <v>275</v>
      </c>
      <c r="C32" s="33"/>
      <c r="D32" s="33"/>
      <c r="E32" s="33"/>
      <c r="F32" s="33"/>
      <c r="G32" s="33"/>
      <c r="H32" s="33"/>
      <c r="I32" s="33"/>
      <c r="J32" s="145"/>
    </row>
    <row r="33" spans="1:11" x14ac:dyDescent="0.2">
      <c r="A33" s="543"/>
      <c r="B33" s="195" t="s">
        <v>276</v>
      </c>
      <c r="C33" s="35"/>
      <c r="D33" s="35"/>
      <c r="E33" s="35"/>
      <c r="F33" s="35"/>
      <c r="G33" s="35"/>
      <c r="H33" s="35"/>
      <c r="I33" s="35"/>
      <c r="J33" s="28"/>
    </row>
    <row r="34" spans="1:11" x14ac:dyDescent="0.2">
      <c r="A34" s="543"/>
      <c r="B34" s="38" t="s">
        <v>277</v>
      </c>
      <c r="C34" s="35"/>
      <c r="D34" s="35"/>
      <c r="E34" s="35"/>
      <c r="F34" s="35"/>
      <c r="G34" s="35"/>
      <c r="H34" s="35"/>
      <c r="I34" s="35"/>
      <c r="J34" s="243">
        <f>'SWTR Monthly Disinfection Rept'!O46</f>
        <v>0</v>
      </c>
    </row>
    <row r="35" spans="1:11" x14ac:dyDescent="0.2">
      <c r="A35" s="543"/>
      <c r="B35" s="131" t="s">
        <v>278</v>
      </c>
      <c r="C35" s="35"/>
      <c r="D35" s="35"/>
      <c r="E35" s="35"/>
      <c r="F35" s="35"/>
      <c r="G35" s="35"/>
      <c r="H35" s="35"/>
      <c r="I35" s="35"/>
      <c r="J35" s="243">
        <f>'SWTR Monthly Disinfection Rept'!Q46</f>
        <v>0</v>
      </c>
    </row>
    <row r="36" spans="1:11" ht="13.5" thickBot="1" x14ac:dyDescent="0.25">
      <c r="A36" s="544"/>
      <c r="B36" s="197" t="s">
        <v>279</v>
      </c>
      <c r="C36" s="36"/>
      <c r="D36" s="36"/>
      <c r="E36" s="36"/>
      <c r="F36" s="36"/>
      <c r="G36" s="36"/>
      <c r="H36" s="36"/>
      <c r="I36" s="36"/>
      <c r="J36" s="448"/>
    </row>
    <row r="37" spans="1:11" x14ac:dyDescent="0.2">
      <c r="A37" s="542" t="s">
        <v>42</v>
      </c>
      <c r="B37" s="196" t="s">
        <v>280</v>
      </c>
      <c r="C37" s="33"/>
      <c r="D37" s="286"/>
      <c r="E37" s="37"/>
      <c r="F37" s="33"/>
      <c r="G37" s="33"/>
      <c r="H37" s="33"/>
      <c r="I37" s="33"/>
      <c r="J37" s="28"/>
    </row>
    <row r="38" spans="1:11" ht="13.5" thickBot="1" x14ac:dyDescent="0.25">
      <c r="A38" s="543"/>
      <c r="B38" s="195" t="s">
        <v>101</v>
      </c>
      <c r="C38" s="35"/>
      <c r="D38" s="35"/>
      <c r="E38" s="35"/>
      <c r="F38" s="35"/>
      <c r="G38" s="35"/>
      <c r="H38" s="40"/>
      <c r="I38" s="194" t="s">
        <v>46</v>
      </c>
      <c r="J38" s="308"/>
    </row>
    <row r="39" spans="1:11" ht="13.5" thickBot="1" x14ac:dyDescent="0.25">
      <c r="A39" s="543"/>
      <c r="B39" s="284" t="s">
        <v>102</v>
      </c>
      <c r="C39" s="35"/>
      <c r="D39" s="35"/>
      <c r="E39" s="35"/>
      <c r="F39" s="35"/>
      <c r="G39" s="35"/>
      <c r="H39" s="471"/>
      <c r="I39" s="285" t="s">
        <v>46</v>
      </c>
      <c r="J39" s="309"/>
    </row>
    <row r="40" spans="1:11" s="464" customFormat="1" ht="13.5" thickBot="1" x14ac:dyDescent="0.25">
      <c r="A40" s="543"/>
      <c r="B40" s="465"/>
      <c r="C40" s="40"/>
      <c r="D40" s="40"/>
      <c r="E40" s="7"/>
      <c r="F40" s="468" t="s">
        <v>318</v>
      </c>
      <c r="G40" s="472"/>
      <c r="H40" s="470"/>
      <c r="I40" s="430"/>
      <c r="J40" s="466"/>
      <c r="K40" s="467"/>
    </row>
    <row r="41" spans="1:11" ht="13.5" thickBot="1" x14ac:dyDescent="0.25">
      <c r="A41" s="544"/>
      <c r="B41" s="281" t="s">
        <v>281</v>
      </c>
      <c r="C41" s="282"/>
      <c r="D41" s="282"/>
      <c r="E41" s="282"/>
      <c r="F41" s="282"/>
      <c r="G41" s="287" t="s">
        <v>282</v>
      </c>
      <c r="H41" s="469"/>
      <c r="I41" s="283" t="s">
        <v>46</v>
      </c>
      <c r="J41" s="143"/>
    </row>
    <row r="42" spans="1:11" ht="7.5" customHeight="1" thickBot="1" x14ac:dyDescent="0.25"/>
    <row r="43" spans="1:11" ht="14.25" customHeight="1" thickBot="1" x14ac:dyDescent="0.25">
      <c r="A43" s="163" t="s">
        <v>43</v>
      </c>
      <c r="C43" s="310"/>
      <c r="D43" s="133"/>
      <c r="G43" s="163" t="s">
        <v>49</v>
      </c>
      <c r="I43" s="141"/>
    </row>
    <row r="44" spans="1:11" ht="7.5" customHeight="1" thickBot="1" x14ac:dyDescent="0.25"/>
    <row r="45" spans="1:11" ht="18" customHeight="1" thickBot="1" x14ac:dyDescent="0.25">
      <c r="A45" s="163" t="s">
        <v>44</v>
      </c>
      <c r="B45" s="44"/>
      <c r="C45" s="134"/>
      <c r="D45" s="133"/>
      <c r="G45" s="163" t="s">
        <v>45</v>
      </c>
      <c r="I45" s="310"/>
      <c r="J45" s="133"/>
    </row>
    <row r="46" spans="1:11" ht="7.5" customHeight="1" x14ac:dyDescent="0.2"/>
    <row r="47" spans="1:11" x14ac:dyDescent="0.2">
      <c r="A47" s="1"/>
      <c r="F47" s="2" t="s">
        <v>202</v>
      </c>
    </row>
  </sheetData>
  <sheetProtection sheet="1" objects="1" scenarios="1" selectLockedCells="1"/>
  <mergeCells count="10">
    <mergeCell ref="A37:A41"/>
    <mergeCell ref="A9:A11"/>
    <mergeCell ref="A12:A24"/>
    <mergeCell ref="A25:A27"/>
    <mergeCell ref="A28:A31"/>
    <mergeCell ref="B5:D5"/>
    <mergeCell ref="G5:I5"/>
    <mergeCell ref="J6:K6"/>
    <mergeCell ref="F6:G6"/>
    <mergeCell ref="A32:A36"/>
  </mergeCells>
  <phoneticPr fontId="0" type="noConversion"/>
  <printOptions horizontalCentered="1"/>
  <pageMargins left="0.5" right="0.5" top="0.54" bottom="0.53" header="0.33" footer="0.28000000000000003"/>
  <pageSetup scale="91" orientation="landscape" r:id="rId1"/>
  <headerFooter alignWithMargins="0">
    <oddFooter>&amp;RDate Printed: &amp;D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8"/>
  <sheetViews>
    <sheetView workbookViewId="0">
      <selection activeCell="B14" sqref="B14"/>
    </sheetView>
  </sheetViews>
  <sheetFormatPr defaultColWidth="8.7109375" defaultRowHeight="12.75" x14ac:dyDescent="0.2"/>
  <cols>
    <col min="1" max="1" width="25.42578125" style="473" customWidth="1"/>
    <col min="2" max="2" width="86.5703125" style="473" customWidth="1"/>
    <col min="3" max="16384" width="8.7109375" style="473"/>
  </cols>
  <sheetData>
    <row r="1" spans="1:2" x14ac:dyDescent="0.2">
      <c r="A1" s="588" t="s">
        <v>349</v>
      </c>
      <c r="B1" s="588"/>
    </row>
    <row r="2" spans="1:2" x14ac:dyDescent="0.2">
      <c r="A2" s="206" t="s">
        <v>402</v>
      </c>
      <c r="B2" s="71"/>
    </row>
    <row r="3" spans="1:2" x14ac:dyDescent="0.2">
      <c r="A3" s="499" t="s">
        <v>103</v>
      </c>
    </row>
    <row r="4" spans="1:2" x14ac:dyDescent="0.2">
      <c r="A4" s="96" t="s">
        <v>350</v>
      </c>
      <c r="B4" s="96" t="s">
        <v>351</v>
      </c>
    </row>
    <row r="5" spans="1:2" x14ac:dyDescent="0.2">
      <c r="A5" s="500" t="s">
        <v>352</v>
      </c>
      <c r="B5" s="227" t="s">
        <v>381</v>
      </c>
    </row>
    <row r="6" spans="1:2" ht="25.5" x14ac:dyDescent="0.2">
      <c r="A6" s="500" t="s">
        <v>28</v>
      </c>
      <c r="B6" s="501" t="s">
        <v>353</v>
      </c>
    </row>
    <row r="7" spans="1:2" ht="18.75" customHeight="1" x14ac:dyDescent="0.2">
      <c r="A7" s="500" t="s">
        <v>354</v>
      </c>
      <c r="B7" s="501" t="s">
        <v>355</v>
      </c>
    </row>
    <row r="8" spans="1:2" ht="25.5" x14ac:dyDescent="0.2">
      <c r="A8" s="500" t="s">
        <v>356</v>
      </c>
      <c r="B8" s="501" t="s">
        <v>382</v>
      </c>
    </row>
    <row r="9" spans="1:2" x14ac:dyDescent="0.2">
      <c r="A9" s="500" t="s">
        <v>26</v>
      </c>
      <c r="B9" s="227" t="s">
        <v>357</v>
      </c>
    </row>
    <row r="10" spans="1:2" x14ac:dyDescent="0.2">
      <c r="A10" s="227"/>
      <c r="B10" s="227"/>
    </row>
    <row r="11" spans="1:2" x14ac:dyDescent="0.2">
      <c r="A11" s="499" t="s">
        <v>358</v>
      </c>
    </row>
    <row r="12" spans="1:2" ht="27.6" customHeight="1" x14ac:dyDescent="0.2">
      <c r="A12" s="589" t="s">
        <v>405</v>
      </c>
      <c r="B12" s="589"/>
    </row>
    <row r="14" spans="1:2" x14ac:dyDescent="0.2">
      <c r="A14" s="499" t="s">
        <v>359</v>
      </c>
    </row>
    <row r="15" spans="1:2" x14ac:dyDescent="0.2">
      <c r="A15" s="96" t="s">
        <v>350</v>
      </c>
      <c r="B15" s="96" t="s">
        <v>351</v>
      </c>
    </row>
    <row r="16" spans="1:2" ht="38.25" x14ac:dyDescent="0.2">
      <c r="A16" s="500" t="s">
        <v>360</v>
      </c>
      <c r="B16" s="501" t="s">
        <v>398</v>
      </c>
    </row>
    <row r="17" spans="1:2" ht="25.5" x14ac:dyDescent="0.2">
      <c r="A17" s="500" t="s">
        <v>361</v>
      </c>
      <c r="B17" s="501" t="s">
        <v>403</v>
      </c>
    </row>
    <row r="18" spans="1:2" ht="38.25" x14ac:dyDescent="0.2">
      <c r="A18" s="500" t="s">
        <v>22</v>
      </c>
      <c r="B18" s="501" t="s">
        <v>383</v>
      </c>
    </row>
    <row r="19" spans="1:2" ht="25.5" x14ac:dyDescent="0.2">
      <c r="A19" s="500" t="s">
        <v>362</v>
      </c>
      <c r="B19" s="501" t="s">
        <v>384</v>
      </c>
    </row>
    <row r="20" spans="1:2" ht="38.25" x14ac:dyDescent="0.2">
      <c r="A20" s="500" t="s">
        <v>363</v>
      </c>
      <c r="B20" s="501" t="s">
        <v>385</v>
      </c>
    </row>
    <row r="21" spans="1:2" x14ac:dyDescent="0.2">
      <c r="A21" s="500" t="s">
        <v>364</v>
      </c>
      <c r="B21" s="227" t="s">
        <v>386</v>
      </c>
    </row>
    <row r="22" spans="1:2" ht="25.5" x14ac:dyDescent="0.2">
      <c r="A22" s="500" t="s">
        <v>92</v>
      </c>
      <c r="B22" s="501" t="s">
        <v>387</v>
      </c>
    </row>
    <row r="23" spans="1:2" ht="89.25" x14ac:dyDescent="0.2">
      <c r="A23" s="502" t="s">
        <v>365</v>
      </c>
      <c r="B23" s="501" t="s">
        <v>388</v>
      </c>
    </row>
    <row r="24" spans="1:2" ht="25.5" x14ac:dyDescent="0.2">
      <c r="A24" s="502" t="s">
        <v>366</v>
      </c>
      <c r="B24" s="501" t="s">
        <v>389</v>
      </c>
    </row>
    <row r="25" spans="1:2" ht="25.5" x14ac:dyDescent="0.2">
      <c r="A25" s="502" t="s">
        <v>67</v>
      </c>
      <c r="B25" s="501" t="s">
        <v>367</v>
      </c>
    </row>
    <row r="26" spans="1:2" ht="25.5" x14ac:dyDescent="0.2">
      <c r="A26" s="502" t="s">
        <v>368</v>
      </c>
      <c r="B26" s="503" t="s">
        <v>390</v>
      </c>
    </row>
    <row r="27" spans="1:2" ht="25.5" x14ac:dyDescent="0.2">
      <c r="A27" s="502" t="s">
        <v>304</v>
      </c>
      <c r="B27" s="501" t="s">
        <v>399</v>
      </c>
    </row>
    <row r="28" spans="1:2" ht="89.25" x14ac:dyDescent="0.2">
      <c r="A28" s="502" t="s">
        <v>69</v>
      </c>
      <c r="B28" s="501" t="s">
        <v>400</v>
      </c>
    </row>
    <row r="30" spans="1:2" x14ac:dyDescent="0.2">
      <c r="A30" s="499" t="s">
        <v>369</v>
      </c>
    </row>
    <row r="31" spans="1:2" x14ac:dyDescent="0.2">
      <c r="A31" s="227" t="s">
        <v>391</v>
      </c>
    </row>
    <row r="32" spans="1:2" x14ac:dyDescent="0.2">
      <c r="A32" s="504" t="s">
        <v>370</v>
      </c>
      <c r="B32" s="96" t="s">
        <v>351</v>
      </c>
    </row>
    <row r="33" spans="1:2" x14ac:dyDescent="0.2">
      <c r="A33" s="508">
        <v>7</v>
      </c>
      <c r="B33" s="227" t="s">
        <v>371</v>
      </c>
    </row>
    <row r="34" spans="1:2" x14ac:dyDescent="0.2">
      <c r="A34" s="505">
        <v>9</v>
      </c>
      <c r="B34" s="227" t="s">
        <v>372</v>
      </c>
    </row>
    <row r="35" spans="1:2" ht="25.5" x14ac:dyDescent="0.2">
      <c r="A35" s="505">
        <v>11</v>
      </c>
      <c r="B35" s="501" t="s">
        <v>373</v>
      </c>
    </row>
    <row r="36" spans="1:2" ht="27" x14ac:dyDescent="0.2">
      <c r="A36" s="506" t="s">
        <v>378</v>
      </c>
      <c r="B36" s="501" t="s">
        <v>379</v>
      </c>
    </row>
    <row r="37" spans="1:2" ht="25.5" x14ac:dyDescent="0.2">
      <c r="A37" s="505">
        <v>15</v>
      </c>
      <c r="B37" s="501" t="s">
        <v>374</v>
      </c>
    </row>
    <row r="38" spans="1:2" ht="25.5" x14ac:dyDescent="0.2">
      <c r="A38" s="505">
        <v>16</v>
      </c>
      <c r="B38" s="501" t="s">
        <v>392</v>
      </c>
    </row>
    <row r="39" spans="1:2" ht="51" x14ac:dyDescent="0.2">
      <c r="A39" s="505">
        <v>17</v>
      </c>
      <c r="B39" s="501" t="s">
        <v>393</v>
      </c>
    </row>
    <row r="40" spans="1:2" ht="51" x14ac:dyDescent="0.2">
      <c r="A40" s="505">
        <v>18</v>
      </c>
      <c r="B40" s="501" t="s">
        <v>394</v>
      </c>
    </row>
    <row r="41" spans="1:2" ht="38.25" x14ac:dyDescent="0.2">
      <c r="A41" s="505">
        <v>20</v>
      </c>
      <c r="B41" s="501" t="s">
        <v>395</v>
      </c>
    </row>
    <row r="42" spans="1:2" x14ac:dyDescent="0.2">
      <c r="A42" s="505">
        <v>21</v>
      </c>
      <c r="B42" s="501" t="s">
        <v>396</v>
      </c>
    </row>
    <row r="43" spans="1:2" ht="25.5" x14ac:dyDescent="0.2">
      <c r="A43" s="505">
        <v>33</v>
      </c>
      <c r="B43" s="501" t="s">
        <v>375</v>
      </c>
    </row>
    <row r="44" spans="1:2" ht="63.75" x14ac:dyDescent="0.2">
      <c r="A44" s="505">
        <v>34</v>
      </c>
      <c r="B44" s="501" t="s">
        <v>404</v>
      </c>
    </row>
    <row r="45" spans="1:2" ht="38.25" x14ac:dyDescent="0.2">
      <c r="A45" s="505">
        <v>36</v>
      </c>
      <c r="B45" s="503" t="s">
        <v>376</v>
      </c>
    </row>
    <row r="46" spans="1:2" ht="51" x14ac:dyDescent="0.2">
      <c r="A46" s="505">
        <v>37</v>
      </c>
      <c r="B46" s="503" t="s">
        <v>397</v>
      </c>
    </row>
    <row r="47" spans="1:2" ht="63.75" x14ac:dyDescent="0.2">
      <c r="A47" s="505">
        <v>38</v>
      </c>
      <c r="B47" s="501" t="s">
        <v>401</v>
      </c>
    </row>
    <row r="48" spans="1:2" ht="25.5" x14ac:dyDescent="0.2">
      <c r="A48" s="506" t="s">
        <v>44</v>
      </c>
      <c r="B48" s="501" t="s">
        <v>377</v>
      </c>
    </row>
  </sheetData>
  <sheetProtection sheet="1" objects="1" scenarios="1"/>
  <mergeCells count="2">
    <mergeCell ref="A1:B1"/>
    <mergeCell ref="A12:B1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AH405"/>
  <sheetViews>
    <sheetView zoomScale="85" workbookViewId="0">
      <pane ySplit="5" topLeftCell="A360" activePane="bottomLeft" state="frozen"/>
      <selection pane="bottomLeft" activeCell="I394" sqref="I394"/>
    </sheetView>
  </sheetViews>
  <sheetFormatPr defaultRowHeight="12.75" x14ac:dyDescent="0.2"/>
  <cols>
    <col min="4" max="4" width="4.140625" customWidth="1"/>
    <col min="5" max="17" width="3.7109375" bestFit="1" customWidth="1"/>
    <col min="18" max="34" width="4.140625" bestFit="1" customWidth="1"/>
  </cols>
  <sheetData>
    <row r="1" spans="1:34" ht="16.5" customHeight="1" x14ac:dyDescent="0.25">
      <c r="B1" s="74"/>
      <c r="C1" s="74"/>
      <c r="D1" s="205" t="s">
        <v>127</v>
      </c>
    </row>
    <row r="2" spans="1:34" x14ac:dyDescent="0.2">
      <c r="B2" s="75"/>
      <c r="C2" s="75"/>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row>
    <row r="3" spans="1:34" x14ac:dyDescent="0.2">
      <c r="A3" s="71" t="s">
        <v>72</v>
      </c>
      <c r="B3" s="76" t="s">
        <v>8</v>
      </c>
      <c r="C3" s="77" t="s">
        <v>73</v>
      </c>
      <c r="D3" s="78"/>
      <c r="E3" s="78"/>
      <c r="F3" s="78"/>
      <c r="G3" s="78"/>
      <c r="H3" s="78"/>
      <c r="I3" s="78"/>
      <c r="J3" s="78" t="s">
        <v>22</v>
      </c>
      <c r="K3" s="78"/>
      <c r="L3" s="78"/>
      <c r="M3" s="78"/>
      <c r="N3" s="78"/>
      <c r="O3" s="78"/>
      <c r="P3" s="78"/>
      <c r="Q3" s="78"/>
      <c r="R3" s="78"/>
      <c r="S3" s="78"/>
      <c r="T3" s="78"/>
      <c r="U3" s="78"/>
      <c r="V3" s="78"/>
      <c r="W3" s="78"/>
      <c r="X3" s="78"/>
      <c r="Y3" s="78"/>
      <c r="Z3" s="78"/>
      <c r="AA3" s="78"/>
      <c r="AB3" s="78" t="s">
        <v>22</v>
      </c>
      <c r="AC3" s="78"/>
      <c r="AD3" s="78"/>
      <c r="AE3" s="78"/>
      <c r="AF3" s="78"/>
      <c r="AG3" s="78"/>
      <c r="AH3" s="78"/>
    </row>
    <row r="4" spans="1:34" x14ac:dyDescent="0.2">
      <c r="A4" s="71" t="s">
        <v>74</v>
      </c>
      <c r="B4" s="76" t="s">
        <v>75</v>
      </c>
      <c r="C4" s="77" t="s">
        <v>76</v>
      </c>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row>
    <row r="5" spans="1:34" x14ac:dyDescent="0.2">
      <c r="A5" s="71" t="s">
        <v>77</v>
      </c>
      <c r="B5" s="79" t="s">
        <v>78</v>
      </c>
      <c r="C5" s="80"/>
      <c r="D5" s="81">
        <v>6</v>
      </c>
      <c r="E5" s="81">
        <f>+D5+0.1</f>
        <v>6.1</v>
      </c>
      <c r="F5" s="81">
        <f t="shared" ref="F5:AH5" si="0">+E5+0.1</f>
        <v>6.1999999999999993</v>
      </c>
      <c r="G5" s="81">
        <f t="shared" si="0"/>
        <v>6.2999999999999989</v>
      </c>
      <c r="H5" s="81">
        <f t="shared" si="0"/>
        <v>6.3999999999999986</v>
      </c>
      <c r="I5" s="81">
        <f t="shared" si="0"/>
        <v>6.4999999999999982</v>
      </c>
      <c r="J5" s="81">
        <f t="shared" si="0"/>
        <v>6.5999999999999979</v>
      </c>
      <c r="K5" s="81">
        <f t="shared" si="0"/>
        <v>6.6999999999999975</v>
      </c>
      <c r="L5" s="81">
        <f t="shared" si="0"/>
        <v>6.7999999999999972</v>
      </c>
      <c r="M5" s="81">
        <f t="shared" si="0"/>
        <v>6.8999999999999968</v>
      </c>
      <c r="N5" s="81">
        <f t="shared" si="0"/>
        <v>6.9999999999999964</v>
      </c>
      <c r="O5" s="81">
        <f t="shared" si="0"/>
        <v>7.0999999999999961</v>
      </c>
      <c r="P5" s="81">
        <f t="shared" si="0"/>
        <v>7.1999999999999957</v>
      </c>
      <c r="Q5" s="81">
        <f t="shared" si="0"/>
        <v>7.2999999999999954</v>
      </c>
      <c r="R5" s="81">
        <f t="shared" si="0"/>
        <v>7.399999999999995</v>
      </c>
      <c r="S5" s="81">
        <f t="shared" si="0"/>
        <v>7.4999999999999947</v>
      </c>
      <c r="T5" s="81">
        <f t="shared" si="0"/>
        <v>7.5999999999999943</v>
      </c>
      <c r="U5" s="81">
        <f t="shared" si="0"/>
        <v>7.699999999999994</v>
      </c>
      <c r="V5" s="81">
        <f t="shared" si="0"/>
        <v>7.7999999999999936</v>
      </c>
      <c r="W5" s="81">
        <f t="shared" si="0"/>
        <v>7.8999999999999932</v>
      </c>
      <c r="X5" s="81">
        <f t="shared" si="0"/>
        <v>7.9999999999999929</v>
      </c>
      <c r="Y5" s="81">
        <f t="shared" si="0"/>
        <v>8.0999999999999925</v>
      </c>
      <c r="Z5" s="81">
        <f t="shared" si="0"/>
        <v>8.1999999999999922</v>
      </c>
      <c r="AA5" s="81">
        <f t="shared" si="0"/>
        <v>8.2999999999999918</v>
      </c>
      <c r="AB5" s="81">
        <f t="shared" si="0"/>
        <v>8.3999999999999915</v>
      </c>
      <c r="AC5" s="81">
        <f t="shared" si="0"/>
        <v>8.4999999999999911</v>
      </c>
      <c r="AD5" s="81">
        <f t="shared" si="0"/>
        <v>8.5999999999999908</v>
      </c>
      <c r="AE5" s="81">
        <f t="shared" si="0"/>
        <v>8.6999999999999904</v>
      </c>
      <c r="AF5" s="81">
        <f t="shared" si="0"/>
        <v>8.7999999999999901</v>
      </c>
      <c r="AG5" s="81">
        <f t="shared" si="0"/>
        <v>8.8999999999999897</v>
      </c>
      <c r="AH5" s="81">
        <f t="shared" si="0"/>
        <v>8.9999999999999893</v>
      </c>
    </row>
    <row r="6" spans="1:34" x14ac:dyDescent="0.2">
      <c r="A6" s="82">
        <v>0</v>
      </c>
      <c r="B6" s="83">
        <v>0</v>
      </c>
      <c r="C6" s="84">
        <f>(A6*100+B6)*10</f>
        <v>0</v>
      </c>
      <c r="D6" s="85">
        <v>46</v>
      </c>
      <c r="E6" s="85">
        <v>47.6</v>
      </c>
      <c r="F6" s="85">
        <v>49.2</v>
      </c>
      <c r="G6" s="85">
        <v>50.8</v>
      </c>
      <c r="H6" s="85">
        <v>52.4</v>
      </c>
      <c r="I6" s="85">
        <v>54</v>
      </c>
      <c r="J6" s="85">
        <v>56.2</v>
      </c>
      <c r="K6" s="85">
        <v>58.4</v>
      </c>
      <c r="L6" s="85">
        <v>60.6</v>
      </c>
      <c r="M6" s="85">
        <v>62.8</v>
      </c>
      <c r="N6" s="85">
        <v>65</v>
      </c>
      <c r="O6" s="85">
        <v>67.8</v>
      </c>
      <c r="P6" s="85">
        <v>70.599999999999994</v>
      </c>
      <c r="Q6" s="85">
        <v>73.400000000000006</v>
      </c>
      <c r="R6" s="85">
        <v>76.2</v>
      </c>
      <c r="S6" s="85">
        <v>79</v>
      </c>
      <c r="T6" s="85">
        <v>81.599999999999994</v>
      </c>
      <c r="U6" s="85">
        <v>84.2</v>
      </c>
      <c r="V6" s="85">
        <v>86.8</v>
      </c>
      <c r="W6" s="85">
        <v>89.4</v>
      </c>
      <c r="X6" s="85">
        <v>92</v>
      </c>
      <c r="Y6" s="85">
        <v>95.6</v>
      </c>
      <c r="Z6" s="85">
        <v>99.2</v>
      </c>
      <c r="AA6" s="85">
        <v>102.8</v>
      </c>
      <c r="AB6" s="85">
        <v>106.4</v>
      </c>
      <c r="AC6" s="85">
        <v>110</v>
      </c>
      <c r="AD6" s="85">
        <v>114</v>
      </c>
      <c r="AE6" s="85">
        <v>118</v>
      </c>
      <c r="AF6" s="85">
        <v>122</v>
      </c>
      <c r="AG6" s="85">
        <v>126</v>
      </c>
      <c r="AH6" s="85">
        <v>130</v>
      </c>
    </row>
    <row r="7" spans="1:34" x14ac:dyDescent="0.2">
      <c r="A7" s="82">
        <v>0.5</v>
      </c>
      <c r="B7" s="83">
        <v>0</v>
      </c>
      <c r="C7" s="84">
        <f>(A7*100+B7)*10</f>
        <v>500</v>
      </c>
      <c r="D7" s="93">
        <v>46</v>
      </c>
      <c r="E7" s="93">
        <v>47.6</v>
      </c>
      <c r="F7" s="93">
        <v>49.2</v>
      </c>
      <c r="G7" s="93">
        <v>50.8</v>
      </c>
      <c r="H7" s="93">
        <v>52.4</v>
      </c>
      <c r="I7" s="93">
        <v>54</v>
      </c>
      <c r="J7" s="93">
        <v>56.2</v>
      </c>
      <c r="K7" s="93">
        <v>58.4</v>
      </c>
      <c r="L7" s="93">
        <v>60.6</v>
      </c>
      <c r="M7" s="93">
        <v>62.8</v>
      </c>
      <c r="N7" s="93">
        <v>65</v>
      </c>
      <c r="O7" s="93">
        <v>67.8</v>
      </c>
      <c r="P7" s="93">
        <v>70.599999999999994</v>
      </c>
      <c r="Q7" s="93">
        <v>73.400000000000006</v>
      </c>
      <c r="R7" s="93">
        <v>76.2</v>
      </c>
      <c r="S7" s="93">
        <v>79</v>
      </c>
      <c r="T7" s="93">
        <v>81.599999999999994</v>
      </c>
      <c r="U7" s="93">
        <v>84.2</v>
      </c>
      <c r="V7" s="93">
        <v>86.8</v>
      </c>
      <c r="W7" s="93">
        <v>89.4</v>
      </c>
      <c r="X7" s="93">
        <v>92</v>
      </c>
      <c r="Y7" s="93">
        <v>95.6</v>
      </c>
      <c r="Z7" s="93">
        <v>99.2</v>
      </c>
      <c r="AA7" s="93">
        <v>102.8</v>
      </c>
      <c r="AB7" s="93">
        <v>106.4</v>
      </c>
      <c r="AC7" s="93">
        <v>110</v>
      </c>
      <c r="AD7" s="93">
        <v>114</v>
      </c>
      <c r="AE7" s="93">
        <v>118</v>
      </c>
      <c r="AF7" s="93">
        <v>122</v>
      </c>
      <c r="AG7" s="93">
        <v>126</v>
      </c>
      <c r="AH7" s="93">
        <v>130</v>
      </c>
    </row>
    <row r="8" spans="1:34" x14ac:dyDescent="0.2">
      <c r="A8" s="82">
        <v>0.5</v>
      </c>
      <c r="B8" s="86">
        <v>0.4</v>
      </c>
      <c r="C8" s="84">
        <f>(A8*100+B8)*10</f>
        <v>504</v>
      </c>
      <c r="D8" s="87">
        <v>46</v>
      </c>
      <c r="E8" s="88">
        <f>+(($I8-$D8)/0.5)*0.1+D8</f>
        <v>47.6</v>
      </c>
      <c r="F8" s="88">
        <f t="shared" ref="F8:H21" si="1">+(($I8-$D8)/0.5)*0.1+E8</f>
        <v>49.2</v>
      </c>
      <c r="G8" s="88">
        <f t="shared" si="1"/>
        <v>50.800000000000004</v>
      </c>
      <c r="H8" s="88">
        <f t="shared" si="1"/>
        <v>52.400000000000006</v>
      </c>
      <c r="I8" s="87">
        <v>54</v>
      </c>
      <c r="J8" s="88">
        <f>+(($N8-$I8)/0.5)*0.1+I8</f>
        <v>56.2</v>
      </c>
      <c r="K8" s="88">
        <f t="shared" ref="K8:M21" si="2">+(($N8-$I8)/0.5)*0.1+J8</f>
        <v>58.400000000000006</v>
      </c>
      <c r="L8" s="88">
        <f t="shared" si="2"/>
        <v>60.600000000000009</v>
      </c>
      <c r="M8" s="88">
        <f t="shared" si="2"/>
        <v>62.800000000000011</v>
      </c>
      <c r="N8" s="87">
        <v>65</v>
      </c>
      <c r="O8" s="88">
        <f>+(($S8-$N8)/0.5)*0.1+N8</f>
        <v>67.8</v>
      </c>
      <c r="P8" s="88">
        <f t="shared" ref="P8:R21" si="3">+(($S8-$N8)/0.5)*0.1+O8</f>
        <v>70.599999999999994</v>
      </c>
      <c r="Q8" s="88">
        <f t="shared" si="3"/>
        <v>73.399999999999991</v>
      </c>
      <c r="R8" s="88">
        <f t="shared" si="3"/>
        <v>76.199999999999989</v>
      </c>
      <c r="S8" s="87">
        <v>79</v>
      </c>
      <c r="T8" s="88">
        <f>+(($X8-$S8)/0.5)*0.1+S8</f>
        <v>81.599999999999994</v>
      </c>
      <c r="U8" s="88">
        <f t="shared" ref="U8:W21" si="4">+(($X8-$S8)/0.5)*0.1+T8</f>
        <v>84.199999999999989</v>
      </c>
      <c r="V8" s="88">
        <f t="shared" si="4"/>
        <v>86.799999999999983</v>
      </c>
      <c r="W8" s="88">
        <f t="shared" si="4"/>
        <v>89.399999999999977</v>
      </c>
      <c r="X8" s="87">
        <v>92</v>
      </c>
      <c r="Y8" s="88">
        <f>+(($AC8-$X8)/0.5)*0.1+X8</f>
        <v>95.6</v>
      </c>
      <c r="Z8" s="88">
        <f t="shared" ref="Z8:AB21" si="5">+(($AC8-$X8)/0.5)*0.1+Y8</f>
        <v>99.199999999999989</v>
      </c>
      <c r="AA8" s="88">
        <f t="shared" si="5"/>
        <v>102.79999999999998</v>
      </c>
      <c r="AB8" s="88">
        <f t="shared" si="5"/>
        <v>106.39999999999998</v>
      </c>
      <c r="AC8" s="87">
        <v>110</v>
      </c>
      <c r="AD8" s="88">
        <f>+(($AH8-$AC8)/0.5)*0.1+AC8</f>
        <v>114</v>
      </c>
      <c r="AE8" s="88">
        <f t="shared" ref="AE8:AG21" si="6">+(($AH8-$AC8)/0.5)*0.1+AD8</f>
        <v>118</v>
      </c>
      <c r="AF8" s="88">
        <f t="shared" si="6"/>
        <v>122</v>
      </c>
      <c r="AG8" s="88">
        <f t="shared" si="6"/>
        <v>126</v>
      </c>
      <c r="AH8" s="87">
        <v>130</v>
      </c>
    </row>
    <row r="9" spans="1:34" x14ac:dyDescent="0.2">
      <c r="A9" s="82">
        <v>0.5</v>
      </c>
      <c r="B9" s="89">
        <v>0.6</v>
      </c>
      <c r="C9" s="84">
        <f t="shared" ref="C9:C72" si="7">(A9*100+B9)*10</f>
        <v>506</v>
      </c>
      <c r="D9" s="90">
        <v>47</v>
      </c>
      <c r="E9" s="91">
        <f t="shared" ref="E9:E21" si="8">+(($I9-$D9)/0.5)*0.1+D9</f>
        <v>48.8</v>
      </c>
      <c r="F9" s="91">
        <f t="shared" si="1"/>
        <v>50.599999999999994</v>
      </c>
      <c r="G9" s="91">
        <f t="shared" si="1"/>
        <v>52.399999999999991</v>
      </c>
      <c r="H9" s="91">
        <f t="shared" si="1"/>
        <v>54.199999999999989</v>
      </c>
      <c r="I9" s="90">
        <v>56</v>
      </c>
      <c r="J9" s="91">
        <f t="shared" ref="J9:J21" si="9">+(($N9-$I9)/0.5)*0.1+I9</f>
        <v>58.2</v>
      </c>
      <c r="K9" s="91">
        <f t="shared" si="2"/>
        <v>60.400000000000006</v>
      </c>
      <c r="L9" s="91">
        <f t="shared" si="2"/>
        <v>62.600000000000009</v>
      </c>
      <c r="M9" s="91">
        <f t="shared" si="2"/>
        <v>64.800000000000011</v>
      </c>
      <c r="N9" s="90">
        <v>67</v>
      </c>
      <c r="O9" s="91">
        <f t="shared" ref="O9:O21" si="10">+(($S9-$N9)/0.5)*0.1+N9</f>
        <v>69.599999999999994</v>
      </c>
      <c r="P9" s="91">
        <f t="shared" si="3"/>
        <v>72.199999999999989</v>
      </c>
      <c r="Q9" s="91">
        <f t="shared" si="3"/>
        <v>74.799999999999983</v>
      </c>
      <c r="R9" s="91">
        <f t="shared" si="3"/>
        <v>77.399999999999977</v>
      </c>
      <c r="S9" s="90">
        <v>80</v>
      </c>
      <c r="T9" s="91">
        <f t="shared" ref="T9:T21" si="11">+(($X9-$S9)/0.5)*0.1+S9</f>
        <v>83</v>
      </c>
      <c r="U9" s="91">
        <f t="shared" si="4"/>
        <v>86</v>
      </c>
      <c r="V9" s="91">
        <f t="shared" si="4"/>
        <v>89</v>
      </c>
      <c r="W9" s="91">
        <f t="shared" si="4"/>
        <v>92</v>
      </c>
      <c r="X9" s="90">
        <v>95</v>
      </c>
      <c r="Y9" s="91">
        <f t="shared" ref="Y9:Y21" si="12">+(($AC9-$X9)/0.5)*0.1+X9</f>
        <v>98.8</v>
      </c>
      <c r="Z9" s="91">
        <f t="shared" si="5"/>
        <v>102.6</v>
      </c>
      <c r="AA9" s="91">
        <f t="shared" si="5"/>
        <v>106.39999999999999</v>
      </c>
      <c r="AB9" s="91">
        <f t="shared" si="5"/>
        <v>110.19999999999999</v>
      </c>
      <c r="AC9" s="90">
        <v>114</v>
      </c>
      <c r="AD9" s="91">
        <f t="shared" ref="AD9:AD21" si="13">+(($AH9-$AC9)/0.5)*0.1+AC9</f>
        <v>118.4</v>
      </c>
      <c r="AE9" s="91">
        <f t="shared" si="6"/>
        <v>122.80000000000001</v>
      </c>
      <c r="AF9" s="91">
        <f t="shared" si="6"/>
        <v>127.20000000000002</v>
      </c>
      <c r="AG9" s="91">
        <f t="shared" si="6"/>
        <v>131.60000000000002</v>
      </c>
      <c r="AH9" s="90">
        <v>136</v>
      </c>
    </row>
    <row r="10" spans="1:34" x14ac:dyDescent="0.2">
      <c r="A10" s="82">
        <v>0.5</v>
      </c>
      <c r="B10" s="92">
        <v>0.8</v>
      </c>
      <c r="C10" s="84">
        <f t="shared" si="7"/>
        <v>508</v>
      </c>
      <c r="D10" s="87">
        <v>48</v>
      </c>
      <c r="E10" s="88">
        <f t="shared" si="8"/>
        <v>49.8</v>
      </c>
      <c r="F10" s="88">
        <f t="shared" si="1"/>
        <v>51.599999999999994</v>
      </c>
      <c r="G10" s="88">
        <f t="shared" si="1"/>
        <v>53.399999999999991</v>
      </c>
      <c r="H10" s="88">
        <f t="shared" si="1"/>
        <v>55.199999999999989</v>
      </c>
      <c r="I10" s="87">
        <v>57</v>
      </c>
      <c r="J10" s="88">
        <f t="shared" si="9"/>
        <v>59.2</v>
      </c>
      <c r="K10" s="88">
        <f t="shared" si="2"/>
        <v>61.400000000000006</v>
      </c>
      <c r="L10" s="88">
        <f t="shared" si="2"/>
        <v>63.600000000000009</v>
      </c>
      <c r="M10" s="88">
        <f t="shared" si="2"/>
        <v>65.800000000000011</v>
      </c>
      <c r="N10" s="87">
        <v>68</v>
      </c>
      <c r="O10" s="88">
        <f t="shared" si="10"/>
        <v>70.8</v>
      </c>
      <c r="P10" s="88">
        <f t="shared" si="3"/>
        <v>73.599999999999994</v>
      </c>
      <c r="Q10" s="88">
        <f t="shared" si="3"/>
        <v>76.399999999999991</v>
      </c>
      <c r="R10" s="88">
        <f t="shared" si="3"/>
        <v>79.199999999999989</v>
      </c>
      <c r="S10" s="87">
        <v>82</v>
      </c>
      <c r="T10" s="88">
        <f t="shared" si="11"/>
        <v>85.2</v>
      </c>
      <c r="U10" s="88">
        <f t="shared" si="4"/>
        <v>88.4</v>
      </c>
      <c r="V10" s="88">
        <f t="shared" si="4"/>
        <v>91.600000000000009</v>
      </c>
      <c r="W10" s="88">
        <f t="shared" si="4"/>
        <v>94.800000000000011</v>
      </c>
      <c r="X10" s="87">
        <v>98</v>
      </c>
      <c r="Y10" s="88">
        <f t="shared" si="12"/>
        <v>102</v>
      </c>
      <c r="Z10" s="88">
        <f t="shared" si="5"/>
        <v>106</v>
      </c>
      <c r="AA10" s="88">
        <f t="shared" si="5"/>
        <v>110</v>
      </c>
      <c r="AB10" s="88">
        <f t="shared" si="5"/>
        <v>114</v>
      </c>
      <c r="AC10" s="87">
        <v>118</v>
      </c>
      <c r="AD10" s="88">
        <f t="shared" si="13"/>
        <v>122.6</v>
      </c>
      <c r="AE10" s="88">
        <f t="shared" si="6"/>
        <v>127.19999999999999</v>
      </c>
      <c r="AF10" s="88">
        <f t="shared" si="6"/>
        <v>131.79999999999998</v>
      </c>
      <c r="AG10" s="88">
        <f t="shared" si="6"/>
        <v>136.39999999999998</v>
      </c>
      <c r="AH10" s="87">
        <v>141</v>
      </c>
    </row>
    <row r="11" spans="1:34" x14ac:dyDescent="0.2">
      <c r="A11" s="82">
        <v>0.5</v>
      </c>
      <c r="B11" s="89">
        <v>1</v>
      </c>
      <c r="C11" s="84">
        <f t="shared" si="7"/>
        <v>510</v>
      </c>
      <c r="D11" s="90">
        <v>49</v>
      </c>
      <c r="E11" s="91">
        <f t="shared" si="8"/>
        <v>51</v>
      </c>
      <c r="F11" s="91">
        <f t="shared" si="1"/>
        <v>53</v>
      </c>
      <c r="G11" s="91">
        <f t="shared" si="1"/>
        <v>55</v>
      </c>
      <c r="H11" s="91">
        <f t="shared" si="1"/>
        <v>57</v>
      </c>
      <c r="I11" s="90">
        <v>59</v>
      </c>
      <c r="J11" s="91">
        <f t="shared" si="9"/>
        <v>61.2</v>
      </c>
      <c r="K11" s="91">
        <f t="shared" si="2"/>
        <v>63.400000000000006</v>
      </c>
      <c r="L11" s="91">
        <f t="shared" si="2"/>
        <v>65.600000000000009</v>
      </c>
      <c r="M11" s="91">
        <f t="shared" si="2"/>
        <v>67.800000000000011</v>
      </c>
      <c r="N11" s="90">
        <v>70</v>
      </c>
      <c r="O11" s="91">
        <f t="shared" si="10"/>
        <v>72.8</v>
      </c>
      <c r="P11" s="91">
        <f t="shared" si="3"/>
        <v>75.599999999999994</v>
      </c>
      <c r="Q11" s="91">
        <f t="shared" si="3"/>
        <v>78.399999999999991</v>
      </c>
      <c r="R11" s="91">
        <f t="shared" si="3"/>
        <v>81.199999999999989</v>
      </c>
      <c r="S11" s="90">
        <v>84</v>
      </c>
      <c r="T11" s="91">
        <f t="shared" si="11"/>
        <v>87.4</v>
      </c>
      <c r="U11" s="91">
        <f t="shared" si="4"/>
        <v>90.800000000000011</v>
      </c>
      <c r="V11" s="91">
        <f t="shared" si="4"/>
        <v>94.200000000000017</v>
      </c>
      <c r="W11" s="91">
        <f t="shared" si="4"/>
        <v>97.600000000000023</v>
      </c>
      <c r="X11" s="90">
        <v>101</v>
      </c>
      <c r="Y11" s="91">
        <f t="shared" si="12"/>
        <v>105.2</v>
      </c>
      <c r="Z11" s="91">
        <f t="shared" si="5"/>
        <v>109.4</v>
      </c>
      <c r="AA11" s="91">
        <f t="shared" si="5"/>
        <v>113.60000000000001</v>
      </c>
      <c r="AB11" s="91">
        <f t="shared" si="5"/>
        <v>117.80000000000001</v>
      </c>
      <c r="AC11" s="90">
        <v>122</v>
      </c>
      <c r="AD11" s="91">
        <f t="shared" si="13"/>
        <v>126.8</v>
      </c>
      <c r="AE11" s="91">
        <f t="shared" si="6"/>
        <v>131.6</v>
      </c>
      <c r="AF11" s="91">
        <f t="shared" si="6"/>
        <v>136.4</v>
      </c>
      <c r="AG11" s="91">
        <f t="shared" si="6"/>
        <v>141.20000000000002</v>
      </c>
      <c r="AH11" s="90">
        <v>146</v>
      </c>
    </row>
    <row r="12" spans="1:34" x14ac:dyDescent="0.2">
      <c r="A12" s="82">
        <v>0.5</v>
      </c>
      <c r="B12" s="92">
        <v>1.2</v>
      </c>
      <c r="C12" s="84">
        <f t="shared" si="7"/>
        <v>512</v>
      </c>
      <c r="D12" s="87">
        <v>51</v>
      </c>
      <c r="E12" s="88">
        <f t="shared" si="8"/>
        <v>52.8</v>
      </c>
      <c r="F12" s="88">
        <f t="shared" si="1"/>
        <v>54.599999999999994</v>
      </c>
      <c r="G12" s="88">
        <f t="shared" si="1"/>
        <v>56.399999999999991</v>
      </c>
      <c r="H12" s="88">
        <f t="shared" si="1"/>
        <v>58.199999999999989</v>
      </c>
      <c r="I12" s="87">
        <v>60</v>
      </c>
      <c r="J12" s="88">
        <f t="shared" si="9"/>
        <v>62.4</v>
      </c>
      <c r="K12" s="88">
        <f t="shared" si="2"/>
        <v>64.8</v>
      </c>
      <c r="L12" s="88">
        <f t="shared" si="2"/>
        <v>67.2</v>
      </c>
      <c r="M12" s="88">
        <f t="shared" si="2"/>
        <v>69.600000000000009</v>
      </c>
      <c r="N12" s="87">
        <v>72</v>
      </c>
      <c r="O12" s="88">
        <f t="shared" si="10"/>
        <v>74.8</v>
      </c>
      <c r="P12" s="88">
        <f t="shared" si="3"/>
        <v>77.599999999999994</v>
      </c>
      <c r="Q12" s="88">
        <f t="shared" si="3"/>
        <v>80.399999999999991</v>
      </c>
      <c r="R12" s="88">
        <f t="shared" si="3"/>
        <v>83.199999999999989</v>
      </c>
      <c r="S12" s="87">
        <v>86</v>
      </c>
      <c r="T12" s="88">
        <f t="shared" si="11"/>
        <v>89.6</v>
      </c>
      <c r="U12" s="88">
        <f t="shared" si="4"/>
        <v>93.199999999999989</v>
      </c>
      <c r="V12" s="88">
        <f t="shared" si="4"/>
        <v>96.799999999999983</v>
      </c>
      <c r="W12" s="88">
        <f t="shared" si="4"/>
        <v>100.39999999999998</v>
      </c>
      <c r="X12" s="87">
        <v>104</v>
      </c>
      <c r="Y12" s="88">
        <f t="shared" si="12"/>
        <v>108.2</v>
      </c>
      <c r="Z12" s="88">
        <f t="shared" si="5"/>
        <v>112.4</v>
      </c>
      <c r="AA12" s="88">
        <f t="shared" si="5"/>
        <v>116.60000000000001</v>
      </c>
      <c r="AB12" s="88">
        <f t="shared" si="5"/>
        <v>120.80000000000001</v>
      </c>
      <c r="AC12" s="87">
        <v>125</v>
      </c>
      <c r="AD12" s="88">
        <f t="shared" si="13"/>
        <v>130</v>
      </c>
      <c r="AE12" s="88">
        <f t="shared" si="6"/>
        <v>135</v>
      </c>
      <c r="AF12" s="88">
        <f t="shared" si="6"/>
        <v>140</v>
      </c>
      <c r="AG12" s="88">
        <f t="shared" si="6"/>
        <v>145</v>
      </c>
      <c r="AH12" s="87">
        <v>150</v>
      </c>
    </row>
    <row r="13" spans="1:34" x14ac:dyDescent="0.2">
      <c r="A13" s="82">
        <v>0.5</v>
      </c>
      <c r="B13" s="89">
        <v>1.4</v>
      </c>
      <c r="C13" s="84">
        <f t="shared" si="7"/>
        <v>514</v>
      </c>
      <c r="D13" s="90">
        <v>52</v>
      </c>
      <c r="E13" s="91">
        <f t="shared" si="8"/>
        <v>53.8</v>
      </c>
      <c r="F13" s="91">
        <f t="shared" si="1"/>
        <v>55.599999999999994</v>
      </c>
      <c r="G13" s="91">
        <f t="shared" si="1"/>
        <v>57.399999999999991</v>
      </c>
      <c r="H13" s="91">
        <f t="shared" si="1"/>
        <v>59.199999999999989</v>
      </c>
      <c r="I13" s="90">
        <v>61</v>
      </c>
      <c r="J13" s="91">
        <f t="shared" si="9"/>
        <v>63.6</v>
      </c>
      <c r="K13" s="91">
        <f t="shared" si="2"/>
        <v>66.2</v>
      </c>
      <c r="L13" s="91">
        <f t="shared" si="2"/>
        <v>68.8</v>
      </c>
      <c r="M13" s="91">
        <f t="shared" si="2"/>
        <v>71.399999999999991</v>
      </c>
      <c r="N13" s="90">
        <v>74</v>
      </c>
      <c r="O13" s="91">
        <f t="shared" si="10"/>
        <v>77</v>
      </c>
      <c r="P13" s="91">
        <f t="shared" si="3"/>
        <v>80</v>
      </c>
      <c r="Q13" s="91">
        <f t="shared" si="3"/>
        <v>83</v>
      </c>
      <c r="R13" s="91">
        <f t="shared" si="3"/>
        <v>86</v>
      </c>
      <c r="S13" s="90">
        <v>89</v>
      </c>
      <c r="T13" s="91">
        <f t="shared" si="11"/>
        <v>92.6</v>
      </c>
      <c r="U13" s="91">
        <f t="shared" si="4"/>
        <v>96.199999999999989</v>
      </c>
      <c r="V13" s="91">
        <f t="shared" si="4"/>
        <v>99.799999999999983</v>
      </c>
      <c r="W13" s="91">
        <f t="shared" si="4"/>
        <v>103.39999999999998</v>
      </c>
      <c r="X13" s="90">
        <v>107</v>
      </c>
      <c r="Y13" s="91">
        <f t="shared" si="12"/>
        <v>111.4</v>
      </c>
      <c r="Z13" s="91">
        <f t="shared" si="5"/>
        <v>115.80000000000001</v>
      </c>
      <c r="AA13" s="91">
        <f t="shared" si="5"/>
        <v>120.20000000000002</v>
      </c>
      <c r="AB13" s="91">
        <f t="shared" si="5"/>
        <v>124.60000000000002</v>
      </c>
      <c r="AC13" s="90">
        <v>129</v>
      </c>
      <c r="AD13" s="91">
        <f t="shared" si="13"/>
        <v>134.19999999999999</v>
      </c>
      <c r="AE13" s="91">
        <f t="shared" si="6"/>
        <v>139.39999999999998</v>
      </c>
      <c r="AF13" s="91">
        <f t="shared" si="6"/>
        <v>144.59999999999997</v>
      </c>
      <c r="AG13" s="91">
        <f t="shared" si="6"/>
        <v>149.79999999999995</v>
      </c>
      <c r="AH13" s="90">
        <v>155</v>
      </c>
    </row>
    <row r="14" spans="1:34" x14ac:dyDescent="0.2">
      <c r="A14" s="82">
        <v>0.5</v>
      </c>
      <c r="B14" s="92">
        <v>1.6</v>
      </c>
      <c r="C14" s="84">
        <f t="shared" si="7"/>
        <v>516</v>
      </c>
      <c r="D14" s="87">
        <v>52</v>
      </c>
      <c r="E14" s="88">
        <f t="shared" si="8"/>
        <v>54.2</v>
      </c>
      <c r="F14" s="88">
        <f t="shared" si="1"/>
        <v>56.400000000000006</v>
      </c>
      <c r="G14" s="88">
        <f t="shared" si="1"/>
        <v>58.600000000000009</v>
      </c>
      <c r="H14" s="88">
        <f t="shared" si="1"/>
        <v>60.800000000000011</v>
      </c>
      <c r="I14" s="87">
        <v>63</v>
      </c>
      <c r="J14" s="88">
        <f t="shared" si="9"/>
        <v>65.400000000000006</v>
      </c>
      <c r="K14" s="88">
        <f t="shared" si="2"/>
        <v>67.800000000000011</v>
      </c>
      <c r="L14" s="88">
        <f t="shared" si="2"/>
        <v>70.200000000000017</v>
      </c>
      <c r="M14" s="88">
        <f t="shared" si="2"/>
        <v>72.600000000000023</v>
      </c>
      <c r="N14" s="87">
        <v>75</v>
      </c>
      <c r="O14" s="88">
        <f t="shared" si="10"/>
        <v>78.2</v>
      </c>
      <c r="P14" s="88">
        <f t="shared" si="3"/>
        <v>81.400000000000006</v>
      </c>
      <c r="Q14" s="88">
        <f t="shared" si="3"/>
        <v>84.600000000000009</v>
      </c>
      <c r="R14" s="88">
        <f t="shared" si="3"/>
        <v>87.800000000000011</v>
      </c>
      <c r="S14" s="87">
        <v>91</v>
      </c>
      <c r="T14" s="88">
        <f t="shared" si="11"/>
        <v>94.8</v>
      </c>
      <c r="U14" s="88">
        <f t="shared" si="4"/>
        <v>98.6</v>
      </c>
      <c r="V14" s="88">
        <f t="shared" si="4"/>
        <v>102.39999999999999</v>
      </c>
      <c r="W14" s="88">
        <f t="shared" si="4"/>
        <v>106.19999999999999</v>
      </c>
      <c r="X14" s="87">
        <v>110</v>
      </c>
      <c r="Y14" s="88">
        <f t="shared" si="12"/>
        <v>114.4</v>
      </c>
      <c r="Z14" s="88">
        <f t="shared" si="5"/>
        <v>118.80000000000001</v>
      </c>
      <c r="AA14" s="88">
        <f t="shared" si="5"/>
        <v>123.20000000000002</v>
      </c>
      <c r="AB14" s="88">
        <f t="shared" si="5"/>
        <v>127.60000000000002</v>
      </c>
      <c r="AC14" s="87">
        <v>132</v>
      </c>
      <c r="AD14" s="88">
        <f t="shared" si="13"/>
        <v>137.4</v>
      </c>
      <c r="AE14" s="88">
        <f t="shared" si="6"/>
        <v>142.80000000000001</v>
      </c>
      <c r="AF14" s="88">
        <f t="shared" si="6"/>
        <v>148.20000000000002</v>
      </c>
      <c r="AG14" s="88">
        <f t="shared" si="6"/>
        <v>153.60000000000002</v>
      </c>
      <c r="AH14" s="87">
        <v>159</v>
      </c>
    </row>
    <row r="15" spans="1:34" x14ac:dyDescent="0.2">
      <c r="A15" s="82">
        <v>0.5</v>
      </c>
      <c r="B15" s="89">
        <v>1.8</v>
      </c>
      <c r="C15" s="84">
        <f t="shared" si="7"/>
        <v>518</v>
      </c>
      <c r="D15" s="90">
        <v>54</v>
      </c>
      <c r="E15" s="91">
        <f t="shared" si="8"/>
        <v>56</v>
      </c>
      <c r="F15" s="91">
        <f t="shared" si="1"/>
        <v>58</v>
      </c>
      <c r="G15" s="91">
        <f t="shared" si="1"/>
        <v>60</v>
      </c>
      <c r="H15" s="91">
        <f t="shared" si="1"/>
        <v>62</v>
      </c>
      <c r="I15" s="90">
        <v>64</v>
      </c>
      <c r="J15" s="91">
        <f t="shared" si="9"/>
        <v>66.599999999999994</v>
      </c>
      <c r="K15" s="91">
        <f t="shared" si="2"/>
        <v>69.199999999999989</v>
      </c>
      <c r="L15" s="91">
        <f t="shared" si="2"/>
        <v>71.799999999999983</v>
      </c>
      <c r="M15" s="91">
        <f t="shared" si="2"/>
        <v>74.399999999999977</v>
      </c>
      <c r="N15" s="90">
        <v>77</v>
      </c>
      <c r="O15" s="91">
        <f t="shared" si="10"/>
        <v>80.2</v>
      </c>
      <c r="P15" s="91">
        <f t="shared" si="3"/>
        <v>83.4</v>
      </c>
      <c r="Q15" s="91">
        <f t="shared" si="3"/>
        <v>86.600000000000009</v>
      </c>
      <c r="R15" s="91">
        <f t="shared" si="3"/>
        <v>89.800000000000011</v>
      </c>
      <c r="S15" s="90">
        <v>93</v>
      </c>
      <c r="T15" s="91">
        <f t="shared" si="11"/>
        <v>97</v>
      </c>
      <c r="U15" s="91">
        <f t="shared" si="4"/>
        <v>101</v>
      </c>
      <c r="V15" s="91">
        <f t="shared" si="4"/>
        <v>105</v>
      </c>
      <c r="W15" s="91">
        <f t="shared" si="4"/>
        <v>109</v>
      </c>
      <c r="X15" s="90">
        <v>113</v>
      </c>
      <c r="Y15" s="91">
        <f t="shared" si="12"/>
        <v>117.6</v>
      </c>
      <c r="Z15" s="91">
        <f t="shared" si="5"/>
        <v>122.19999999999999</v>
      </c>
      <c r="AA15" s="91">
        <f t="shared" si="5"/>
        <v>126.79999999999998</v>
      </c>
      <c r="AB15" s="91">
        <f t="shared" si="5"/>
        <v>131.39999999999998</v>
      </c>
      <c r="AC15" s="90">
        <v>136</v>
      </c>
      <c r="AD15" s="91">
        <f t="shared" si="13"/>
        <v>141.4</v>
      </c>
      <c r="AE15" s="91">
        <f t="shared" si="6"/>
        <v>146.80000000000001</v>
      </c>
      <c r="AF15" s="91">
        <f t="shared" si="6"/>
        <v>152.20000000000002</v>
      </c>
      <c r="AG15" s="91">
        <f t="shared" si="6"/>
        <v>157.60000000000002</v>
      </c>
      <c r="AH15" s="90">
        <v>163</v>
      </c>
    </row>
    <row r="16" spans="1:34" x14ac:dyDescent="0.2">
      <c r="A16" s="82">
        <v>0.5</v>
      </c>
      <c r="B16" s="92">
        <v>2</v>
      </c>
      <c r="C16" s="84">
        <f t="shared" si="7"/>
        <v>520</v>
      </c>
      <c r="D16" s="87">
        <v>55</v>
      </c>
      <c r="E16" s="88">
        <f t="shared" si="8"/>
        <v>57.2</v>
      </c>
      <c r="F16" s="88">
        <f t="shared" si="1"/>
        <v>59.400000000000006</v>
      </c>
      <c r="G16" s="88">
        <f t="shared" si="1"/>
        <v>61.600000000000009</v>
      </c>
      <c r="H16" s="88">
        <f t="shared" si="1"/>
        <v>63.800000000000011</v>
      </c>
      <c r="I16" s="87">
        <v>66</v>
      </c>
      <c r="J16" s="88">
        <f t="shared" si="9"/>
        <v>68.599999999999994</v>
      </c>
      <c r="K16" s="88">
        <f t="shared" si="2"/>
        <v>71.199999999999989</v>
      </c>
      <c r="L16" s="88">
        <f t="shared" si="2"/>
        <v>73.799999999999983</v>
      </c>
      <c r="M16" s="88">
        <f t="shared" si="2"/>
        <v>76.399999999999977</v>
      </c>
      <c r="N16" s="87">
        <v>79</v>
      </c>
      <c r="O16" s="88">
        <f t="shared" si="10"/>
        <v>82.2</v>
      </c>
      <c r="P16" s="88">
        <f t="shared" si="3"/>
        <v>85.4</v>
      </c>
      <c r="Q16" s="88">
        <f t="shared" si="3"/>
        <v>88.600000000000009</v>
      </c>
      <c r="R16" s="88">
        <f t="shared" si="3"/>
        <v>91.800000000000011</v>
      </c>
      <c r="S16" s="87">
        <v>95</v>
      </c>
      <c r="T16" s="88">
        <f t="shared" si="11"/>
        <v>99</v>
      </c>
      <c r="U16" s="88">
        <f t="shared" si="4"/>
        <v>103</v>
      </c>
      <c r="V16" s="88">
        <f t="shared" si="4"/>
        <v>107</v>
      </c>
      <c r="W16" s="88">
        <f t="shared" si="4"/>
        <v>111</v>
      </c>
      <c r="X16" s="87">
        <v>115</v>
      </c>
      <c r="Y16" s="88">
        <f t="shared" si="12"/>
        <v>119.8</v>
      </c>
      <c r="Z16" s="88">
        <f t="shared" si="5"/>
        <v>124.6</v>
      </c>
      <c r="AA16" s="88">
        <f t="shared" si="5"/>
        <v>129.4</v>
      </c>
      <c r="AB16" s="88">
        <f t="shared" si="5"/>
        <v>134.20000000000002</v>
      </c>
      <c r="AC16" s="87">
        <v>139</v>
      </c>
      <c r="AD16" s="88">
        <f t="shared" si="13"/>
        <v>144.6</v>
      </c>
      <c r="AE16" s="88">
        <f t="shared" si="6"/>
        <v>150.19999999999999</v>
      </c>
      <c r="AF16" s="88">
        <f t="shared" si="6"/>
        <v>155.79999999999998</v>
      </c>
      <c r="AG16" s="88">
        <f t="shared" si="6"/>
        <v>161.39999999999998</v>
      </c>
      <c r="AH16" s="87">
        <v>167</v>
      </c>
    </row>
    <row r="17" spans="1:34" x14ac:dyDescent="0.2">
      <c r="A17" s="82">
        <v>0.5</v>
      </c>
      <c r="B17" s="89">
        <v>2.2000000000000002</v>
      </c>
      <c r="C17" s="84">
        <f t="shared" si="7"/>
        <v>522</v>
      </c>
      <c r="D17" s="90">
        <v>56</v>
      </c>
      <c r="E17" s="91">
        <f t="shared" si="8"/>
        <v>58.2</v>
      </c>
      <c r="F17" s="91">
        <f t="shared" si="1"/>
        <v>60.400000000000006</v>
      </c>
      <c r="G17" s="91">
        <f t="shared" si="1"/>
        <v>62.600000000000009</v>
      </c>
      <c r="H17" s="91">
        <f t="shared" si="1"/>
        <v>64.800000000000011</v>
      </c>
      <c r="I17" s="90">
        <v>67</v>
      </c>
      <c r="J17" s="91">
        <f t="shared" si="9"/>
        <v>69.8</v>
      </c>
      <c r="K17" s="91">
        <f t="shared" si="2"/>
        <v>72.599999999999994</v>
      </c>
      <c r="L17" s="91">
        <f t="shared" si="2"/>
        <v>75.399999999999991</v>
      </c>
      <c r="M17" s="91">
        <f t="shared" si="2"/>
        <v>78.199999999999989</v>
      </c>
      <c r="N17" s="90">
        <v>81</v>
      </c>
      <c r="O17" s="91">
        <f t="shared" si="10"/>
        <v>84.6</v>
      </c>
      <c r="P17" s="91">
        <f t="shared" si="3"/>
        <v>88.199999999999989</v>
      </c>
      <c r="Q17" s="91">
        <f t="shared" si="3"/>
        <v>91.799999999999983</v>
      </c>
      <c r="R17" s="91">
        <f t="shared" si="3"/>
        <v>95.399999999999977</v>
      </c>
      <c r="S17" s="90">
        <v>99</v>
      </c>
      <c r="T17" s="91">
        <f t="shared" si="11"/>
        <v>102.8</v>
      </c>
      <c r="U17" s="91">
        <f t="shared" si="4"/>
        <v>106.6</v>
      </c>
      <c r="V17" s="91">
        <f t="shared" si="4"/>
        <v>110.39999999999999</v>
      </c>
      <c r="W17" s="91">
        <f t="shared" si="4"/>
        <v>114.19999999999999</v>
      </c>
      <c r="X17" s="90">
        <v>118</v>
      </c>
      <c r="Y17" s="91">
        <f t="shared" si="12"/>
        <v>122.8</v>
      </c>
      <c r="Z17" s="91">
        <f t="shared" si="5"/>
        <v>127.6</v>
      </c>
      <c r="AA17" s="91">
        <f t="shared" si="5"/>
        <v>132.4</v>
      </c>
      <c r="AB17" s="91">
        <f t="shared" si="5"/>
        <v>137.20000000000002</v>
      </c>
      <c r="AC17" s="90">
        <v>142</v>
      </c>
      <c r="AD17" s="91">
        <f t="shared" si="13"/>
        <v>147.6</v>
      </c>
      <c r="AE17" s="91">
        <f t="shared" si="6"/>
        <v>153.19999999999999</v>
      </c>
      <c r="AF17" s="91">
        <f t="shared" si="6"/>
        <v>158.79999999999998</v>
      </c>
      <c r="AG17" s="91">
        <f t="shared" si="6"/>
        <v>164.39999999999998</v>
      </c>
      <c r="AH17" s="90">
        <v>170</v>
      </c>
    </row>
    <row r="18" spans="1:34" x14ac:dyDescent="0.2">
      <c r="A18" s="82">
        <v>0.5</v>
      </c>
      <c r="B18" s="92">
        <v>2.4</v>
      </c>
      <c r="C18" s="84">
        <f t="shared" si="7"/>
        <v>524</v>
      </c>
      <c r="D18" s="87">
        <v>57</v>
      </c>
      <c r="E18" s="88">
        <f t="shared" si="8"/>
        <v>59.2</v>
      </c>
      <c r="F18" s="88">
        <f t="shared" si="1"/>
        <v>61.400000000000006</v>
      </c>
      <c r="G18" s="88">
        <f t="shared" si="1"/>
        <v>63.600000000000009</v>
      </c>
      <c r="H18" s="88">
        <f t="shared" si="1"/>
        <v>65.800000000000011</v>
      </c>
      <c r="I18" s="87">
        <v>68</v>
      </c>
      <c r="J18" s="88">
        <f t="shared" si="9"/>
        <v>70.8</v>
      </c>
      <c r="K18" s="88">
        <f t="shared" si="2"/>
        <v>73.599999999999994</v>
      </c>
      <c r="L18" s="88">
        <f t="shared" si="2"/>
        <v>76.399999999999991</v>
      </c>
      <c r="M18" s="88">
        <f t="shared" si="2"/>
        <v>79.199999999999989</v>
      </c>
      <c r="N18" s="87">
        <v>82</v>
      </c>
      <c r="O18" s="88">
        <f t="shared" si="10"/>
        <v>85.4</v>
      </c>
      <c r="P18" s="88">
        <f t="shared" si="3"/>
        <v>88.800000000000011</v>
      </c>
      <c r="Q18" s="88">
        <f t="shared" si="3"/>
        <v>92.200000000000017</v>
      </c>
      <c r="R18" s="88">
        <f t="shared" si="3"/>
        <v>95.600000000000023</v>
      </c>
      <c r="S18" s="87">
        <v>99</v>
      </c>
      <c r="T18" s="88">
        <f t="shared" si="11"/>
        <v>103.2</v>
      </c>
      <c r="U18" s="88">
        <f t="shared" si="4"/>
        <v>107.4</v>
      </c>
      <c r="V18" s="88">
        <f t="shared" si="4"/>
        <v>111.60000000000001</v>
      </c>
      <c r="W18" s="88">
        <f t="shared" si="4"/>
        <v>115.80000000000001</v>
      </c>
      <c r="X18" s="87">
        <v>120</v>
      </c>
      <c r="Y18" s="88">
        <f t="shared" si="12"/>
        <v>125</v>
      </c>
      <c r="Z18" s="88">
        <f t="shared" si="5"/>
        <v>130</v>
      </c>
      <c r="AA18" s="88">
        <f t="shared" si="5"/>
        <v>135</v>
      </c>
      <c r="AB18" s="88">
        <f t="shared" si="5"/>
        <v>140</v>
      </c>
      <c r="AC18" s="87">
        <v>145</v>
      </c>
      <c r="AD18" s="88">
        <f t="shared" si="13"/>
        <v>150.80000000000001</v>
      </c>
      <c r="AE18" s="88">
        <f t="shared" si="6"/>
        <v>156.60000000000002</v>
      </c>
      <c r="AF18" s="88">
        <f t="shared" si="6"/>
        <v>162.40000000000003</v>
      </c>
      <c r="AG18" s="88">
        <f t="shared" si="6"/>
        <v>168.20000000000005</v>
      </c>
      <c r="AH18" s="87">
        <v>174</v>
      </c>
    </row>
    <row r="19" spans="1:34" x14ac:dyDescent="0.2">
      <c r="A19" s="82">
        <v>0.5</v>
      </c>
      <c r="B19" s="89">
        <v>2.6</v>
      </c>
      <c r="C19" s="84">
        <f t="shared" si="7"/>
        <v>526</v>
      </c>
      <c r="D19" s="90">
        <v>58</v>
      </c>
      <c r="E19" s="91">
        <f t="shared" si="8"/>
        <v>60.4</v>
      </c>
      <c r="F19" s="91">
        <f t="shared" si="1"/>
        <v>62.8</v>
      </c>
      <c r="G19" s="91">
        <f t="shared" si="1"/>
        <v>65.2</v>
      </c>
      <c r="H19" s="91">
        <f t="shared" si="1"/>
        <v>67.600000000000009</v>
      </c>
      <c r="I19" s="90">
        <v>70</v>
      </c>
      <c r="J19" s="91">
        <f t="shared" si="9"/>
        <v>72.8</v>
      </c>
      <c r="K19" s="91">
        <f t="shared" si="2"/>
        <v>75.599999999999994</v>
      </c>
      <c r="L19" s="91">
        <f t="shared" si="2"/>
        <v>78.399999999999991</v>
      </c>
      <c r="M19" s="91">
        <f t="shared" si="2"/>
        <v>81.199999999999989</v>
      </c>
      <c r="N19" s="90">
        <v>84</v>
      </c>
      <c r="O19" s="91">
        <f t="shared" si="10"/>
        <v>87.4</v>
      </c>
      <c r="P19" s="91">
        <f t="shared" si="3"/>
        <v>90.800000000000011</v>
      </c>
      <c r="Q19" s="91">
        <f t="shared" si="3"/>
        <v>94.200000000000017</v>
      </c>
      <c r="R19" s="91">
        <f t="shared" si="3"/>
        <v>97.600000000000023</v>
      </c>
      <c r="S19" s="90">
        <v>101</v>
      </c>
      <c r="T19" s="91">
        <f t="shared" si="11"/>
        <v>105.4</v>
      </c>
      <c r="U19" s="91">
        <f t="shared" si="4"/>
        <v>109.80000000000001</v>
      </c>
      <c r="V19" s="91">
        <f t="shared" si="4"/>
        <v>114.20000000000002</v>
      </c>
      <c r="W19" s="91">
        <f t="shared" si="4"/>
        <v>118.60000000000002</v>
      </c>
      <c r="X19" s="90">
        <v>123</v>
      </c>
      <c r="Y19" s="91">
        <f t="shared" si="12"/>
        <v>128</v>
      </c>
      <c r="Z19" s="91">
        <f t="shared" si="5"/>
        <v>133</v>
      </c>
      <c r="AA19" s="91">
        <f t="shared" si="5"/>
        <v>138</v>
      </c>
      <c r="AB19" s="91">
        <f t="shared" si="5"/>
        <v>143</v>
      </c>
      <c r="AC19" s="90">
        <v>148</v>
      </c>
      <c r="AD19" s="91">
        <f t="shared" si="13"/>
        <v>154</v>
      </c>
      <c r="AE19" s="91">
        <f t="shared" si="6"/>
        <v>160</v>
      </c>
      <c r="AF19" s="91">
        <f t="shared" si="6"/>
        <v>166</v>
      </c>
      <c r="AG19" s="91">
        <f t="shared" si="6"/>
        <v>172</v>
      </c>
      <c r="AH19" s="90">
        <v>178</v>
      </c>
    </row>
    <row r="20" spans="1:34" x14ac:dyDescent="0.2">
      <c r="A20" s="82">
        <v>0.5</v>
      </c>
      <c r="B20" s="92">
        <v>2.8</v>
      </c>
      <c r="C20" s="84">
        <f t="shared" si="7"/>
        <v>528</v>
      </c>
      <c r="D20" s="87">
        <v>59</v>
      </c>
      <c r="E20" s="88">
        <f t="shared" si="8"/>
        <v>61.4</v>
      </c>
      <c r="F20" s="88">
        <f t="shared" si="1"/>
        <v>63.8</v>
      </c>
      <c r="G20" s="88">
        <f t="shared" si="1"/>
        <v>66.2</v>
      </c>
      <c r="H20" s="88">
        <f t="shared" si="1"/>
        <v>68.600000000000009</v>
      </c>
      <c r="I20" s="87">
        <v>71</v>
      </c>
      <c r="J20" s="88">
        <f t="shared" si="9"/>
        <v>74</v>
      </c>
      <c r="K20" s="88">
        <f t="shared" si="2"/>
        <v>77</v>
      </c>
      <c r="L20" s="88">
        <f t="shared" si="2"/>
        <v>80</v>
      </c>
      <c r="M20" s="88">
        <f t="shared" si="2"/>
        <v>83</v>
      </c>
      <c r="N20" s="87">
        <v>86</v>
      </c>
      <c r="O20" s="88">
        <f t="shared" si="10"/>
        <v>89.4</v>
      </c>
      <c r="P20" s="88">
        <f t="shared" si="3"/>
        <v>92.800000000000011</v>
      </c>
      <c r="Q20" s="88">
        <f t="shared" si="3"/>
        <v>96.200000000000017</v>
      </c>
      <c r="R20" s="88">
        <f t="shared" si="3"/>
        <v>99.600000000000023</v>
      </c>
      <c r="S20" s="87">
        <v>103</v>
      </c>
      <c r="T20" s="88">
        <f t="shared" si="11"/>
        <v>107.4</v>
      </c>
      <c r="U20" s="88">
        <f t="shared" si="4"/>
        <v>111.80000000000001</v>
      </c>
      <c r="V20" s="88">
        <f t="shared" si="4"/>
        <v>116.20000000000002</v>
      </c>
      <c r="W20" s="88">
        <f t="shared" si="4"/>
        <v>120.60000000000002</v>
      </c>
      <c r="X20" s="87">
        <v>125</v>
      </c>
      <c r="Y20" s="88">
        <f t="shared" si="12"/>
        <v>130.19999999999999</v>
      </c>
      <c r="Z20" s="88">
        <f t="shared" si="5"/>
        <v>135.39999999999998</v>
      </c>
      <c r="AA20" s="88">
        <f t="shared" si="5"/>
        <v>140.59999999999997</v>
      </c>
      <c r="AB20" s="88">
        <f t="shared" si="5"/>
        <v>145.79999999999995</v>
      </c>
      <c r="AC20" s="87">
        <v>151</v>
      </c>
      <c r="AD20" s="88">
        <f t="shared" si="13"/>
        <v>157</v>
      </c>
      <c r="AE20" s="88">
        <f t="shared" si="6"/>
        <v>163</v>
      </c>
      <c r="AF20" s="88">
        <f t="shared" si="6"/>
        <v>169</v>
      </c>
      <c r="AG20" s="88">
        <f t="shared" si="6"/>
        <v>175</v>
      </c>
      <c r="AH20" s="87">
        <v>181</v>
      </c>
    </row>
    <row r="21" spans="1:34" x14ac:dyDescent="0.2">
      <c r="A21" s="82">
        <v>0.5</v>
      </c>
      <c r="B21" s="89">
        <v>3</v>
      </c>
      <c r="C21" s="84">
        <f t="shared" si="7"/>
        <v>530</v>
      </c>
      <c r="D21" s="90">
        <v>60</v>
      </c>
      <c r="E21" s="91">
        <f t="shared" si="8"/>
        <v>62.4</v>
      </c>
      <c r="F21" s="91">
        <f t="shared" si="1"/>
        <v>64.8</v>
      </c>
      <c r="G21" s="91">
        <f t="shared" si="1"/>
        <v>67.2</v>
      </c>
      <c r="H21" s="91">
        <f t="shared" si="1"/>
        <v>69.600000000000009</v>
      </c>
      <c r="I21" s="90">
        <v>72</v>
      </c>
      <c r="J21" s="91">
        <f t="shared" si="9"/>
        <v>75</v>
      </c>
      <c r="K21" s="91">
        <f t="shared" si="2"/>
        <v>78</v>
      </c>
      <c r="L21" s="91">
        <f t="shared" si="2"/>
        <v>81</v>
      </c>
      <c r="M21" s="91">
        <f t="shared" si="2"/>
        <v>84</v>
      </c>
      <c r="N21" s="90">
        <v>87</v>
      </c>
      <c r="O21" s="91">
        <f t="shared" si="10"/>
        <v>90.6</v>
      </c>
      <c r="P21" s="91">
        <f t="shared" si="3"/>
        <v>94.199999999999989</v>
      </c>
      <c r="Q21" s="91">
        <f t="shared" si="3"/>
        <v>97.799999999999983</v>
      </c>
      <c r="R21" s="91">
        <f t="shared" si="3"/>
        <v>101.39999999999998</v>
      </c>
      <c r="S21" s="90">
        <v>105</v>
      </c>
      <c r="T21" s="91">
        <f t="shared" si="11"/>
        <v>109.4</v>
      </c>
      <c r="U21" s="91">
        <f t="shared" si="4"/>
        <v>113.80000000000001</v>
      </c>
      <c r="V21" s="91">
        <f t="shared" si="4"/>
        <v>118.20000000000002</v>
      </c>
      <c r="W21" s="91">
        <f t="shared" si="4"/>
        <v>122.60000000000002</v>
      </c>
      <c r="X21" s="90">
        <v>127</v>
      </c>
      <c r="Y21" s="91">
        <f t="shared" si="12"/>
        <v>132.19999999999999</v>
      </c>
      <c r="Z21" s="91">
        <f t="shared" si="5"/>
        <v>137.39999999999998</v>
      </c>
      <c r="AA21" s="91">
        <f t="shared" si="5"/>
        <v>142.59999999999997</v>
      </c>
      <c r="AB21" s="91">
        <f t="shared" si="5"/>
        <v>147.79999999999995</v>
      </c>
      <c r="AC21" s="90">
        <v>153</v>
      </c>
      <c r="AD21" s="91">
        <f t="shared" si="13"/>
        <v>159.19999999999999</v>
      </c>
      <c r="AE21" s="91">
        <f t="shared" si="6"/>
        <v>165.39999999999998</v>
      </c>
      <c r="AF21" s="91">
        <f t="shared" si="6"/>
        <v>171.59999999999997</v>
      </c>
      <c r="AG21" s="91">
        <f t="shared" si="6"/>
        <v>177.79999999999995</v>
      </c>
      <c r="AH21" s="90">
        <v>184</v>
      </c>
    </row>
    <row r="22" spans="1:34" x14ac:dyDescent="0.2">
      <c r="A22" s="82">
        <v>1</v>
      </c>
      <c r="B22" s="83">
        <v>0</v>
      </c>
      <c r="C22" s="84">
        <f t="shared" si="7"/>
        <v>1000</v>
      </c>
      <c r="D22" s="93">
        <v>44.444444444444443</v>
      </c>
      <c r="E22" s="93">
        <v>46.022222222222226</v>
      </c>
      <c r="F22" s="93">
        <v>47.6</v>
      </c>
      <c r="G22" s="93">
        <v>49.177777777777784</v>
      </c>
      <c r="H22" s="93">
        <v>50.75555555555556</v>
      </c>
      <c r="I22" s="93">
        <v>52.333333333333336</v>
      </c>
      <c r="J22" s="93">
        <v>54.44444444444445</v>
      </c>
      <c r="K22" s="93">
        <v>56.555555555555557</v>
      </c>
      <c r="L22" s="93">
        <v>58.666666666666671</v>
      </c>
      <c r="M22" s="93">
        <v>60.777777777777786</v>
      </c>
      <c r="N22" s="93">
        <v>62.888888888888886</v>
      </c>
      <c r="O22" s="93">
        <v>65.577777777777769</v>
      </c>
      <c r="P22" s="93">
        <v>68.266666666666666</v>
      </c>
      <c r="Q22" s="93">
        <v>70.955555555555549</v>
      </c>
      <c r="R22" s="93">
        <v>73.644444444444431</v>
      </c>
      <c r="S22" s="93">
        <v>76.333333333333329</v>
      </c>
      <c r="T22" s="93">
        <v>78.888888888888886</v>
      </c>
      <c r="U22" s="93">
        <v>81.444444444444429</v>
      </c>
      <c r="V22" s="93">
        <v>84</v>
      </c>
      <c r="W22" s="93">
        <v>86.555555555555543</v>
      </c>
      <c r="X22" s="93">
        <v>89.111111111111114</v>
      </c>
      <c r="Y22" s="93">
        <v>92.6</v>
      </c>
      <c r="Z22" s="93">
        <v>96.088888888888874</v>
      </c>
      <c r="AA22" s="93">
        <v>99.577777777777754</v>
      </c>
      <c r="AB22" s="93">
        <v>103.06666666666665</v>
      </c>
      <c r="AC22" s="93">
        <v>106.55555555555556</v>
      </c>
      <c r="AD22" s="93">
        <v>110.42222222222222</v>
      </c>
      <c r="AE22" s="93">
        <v>114.28888888888889</v>
      </c>
      <c r="AF22" s="93">
        <v>118.15555555555555</v>
      </c>
      <c r="AG22" s="93">
        <v>122.02222222222223</v>
      </c>
      <c r="AH22" s="93">
        <v>125.88888888888889</v>
      </c>
    </row>
    <row r="23" spans="1:34" x14ac:dyDescent="0.2">
      <c r="A23" s="82">
        <v>1</v>
      </c>
      <c r="B23" s="86">
        <v>0.4</v>
      </c>
      <c r="C23" s="84">
        <f t="shared" si="7"/>
        <v>1004</v>
      </c>
      <c r="D23" s="88">
        <f t="shared" ref="D23:AH31" si="14">-(D8-D83)*0.5/4.5+D8</f>
        <v>44.444444444444443</v>
      </c>
      <c r="E23" s="88">
        <f t="shared" si="14"/>
        <v>46.022222222222226</v>
      </c>
      <c r="F23" s="88">
        <f t="shared" si="14"/>
        <v>47.6</v>
      </c>
      <c r="G23" s="88">
        <f t="shared" si="14"/>
        <v>49.177777777777784</v>
      </c>
      <c r="H23" s="88">
        <f t="shared" si="14"/>
        <v>50.75555555555556</v>
      </c>
      <c r="I23" s="88">
        <f t="shared" si="14"/>
        <v>52.333333333333336</v>
      </c>
      <c r="J23" s="88">
        <f t="shared" si="14"/>
        <v>54.44444444444445</v>
      </c>
      <c r="K23" s="88">
        <f t="shared" si="14"/>
        <v>56.555555555555557</v>
      </c>
      <c r="L23" s="88">
        <f t="shared" si="14"/>
        <v>58.666666666666671</v>
      </c>
      <c r="M23" s="88">
        <f t="shared" si="14"/>
        <v>60.777777777777786</v>
      </c>
      <c r="N23" s="88">
        <f t="shared" si="14"/>
        <v>62.888888888888886</v>
      </c>
      <c r="O23" s="88">
        <f t="shared" si="14"/>
        <v>65.577777777777769</v>
      </c>
      <c r="P23" s="88">
        <f t="shared" si="14"/>
        <v>68.266666666666666</v>
      </c>
      <c r="Q23" s="88">
        <f t="shared" si="14"/>
        <v>70.955555555555549</v>
      </c>
      <c r="R23" s="88">
        <f t="shared" si="14"/>
        <v>73.644444444444431</v>
      </c>
      <c r="S23" s="88">
        <f t="shared" si="14"/>
        <v>76.333333333333329</v>
      </c>
      <c r="T23" s="88">
        <f t="shared" si="14"/>
        <v>78.888888888888886</v>
      </c>
      <c r="U23" s="88">
        <f t="shared" si="14"/>
        <v>81.444444444444429</v>
      </c>
      <c r="V23" s="88">
        <f t="shared" si="14"/>
        <v>83.999999999999986</v>
      </c>
      <c r="W23" s="88">
        <f t="shared" si="14"/>
        <v>86.555555555555543</v>
      </c>
      <c r="X23" s="88">
        <f t="shared" si="14"/>
        <v>89.111111111111114</v>
      </c>
      <c r="Y23" s="88">
        <f t="shared" si="14"/>
        <v>92.6</v>
      </c>
      <c r="Z23" s="88">
        <f t="shared" si="14"/>
        <v>96.088888888888874</v>
      </c>
      <c r="AA23" s="88">
        <f t="shared" si="14"/>
        <v>99.577777777777754</v>
      </c>
      <c r="AB23" s="88">
        <f t="shared" si="14"/>
        <v>103.06666666666665</v>
      </c>
      <c r="AC23" s="88">
        <f t="shared" si="14"/>
        <v>106.55555555555556</v>
      </c>
      <c r="AD23" s="88">
        <f t="shared" si="14"/>
        <v>110.42222222222222</v>
      </c>
      <c r="AE23" s="88">
        <f t="shared" si="14"/>
        <v>114.28888888888889</v>
      </c>
      <c r="AF23" s="88">
        <f t="shared" si="14"/>
        <v>118.15555555555555</v>
      </c>
      <c r="AG23" s="88">
        <f t="shared" si="14"/>
        <v>122.02222222222223</v>
      </c>
      <c r="AH23" s="88">
        <f t="shared" si="14"/>
        <v>125.88888888888889</v>
      </c>
    </row>
    <row r="24" spans="1:34" x14ac:dyDescent="0.2">
      <c r="A24" s="82">
        <v>1</v>
      </c>
      <c r="B24" s="83">
        <v>0.6</v>
      </c>
      <c r="C24" s="84">
        <f t="shared" si="7"/>
        <v>1006</v>
      </c>
      <c r="D24" s="93">
        <f t="shared" si="14"/>
        <v>45.444444444444443</v>
      </c>
      <c r="E24" s="93">
        <f t="shared" si="14"/>
        <v>47.199999999999996</v>
      </c>
      <c r="F24" s="93">
        <f t="shared" si="14"/>
        <v>48.955555555555549</v>
      </c>
      <c r="G24" s="93">
        <f t="shared" si="14"/>
        <v>50.711111111111101</v>
      </c>
      <c r="H24" s="93">
        <f t="shared" si="14"/>
        <v>52.466666666666654</v>
      </c>
      <c r="I24" s="93">
        <f t="shared" si="14"/>
        <v>54.222222222222221</v>
      </c>
      <c r="J24" s="93">
        <f t="shared" si="14"/>
        <v>56.355555555555561</v>
      </c>
      <c r="K24" s="93">
        <f t="shared" si="14"/>
        <v>58.488888888888894</v>
      </c>
      <c r="L24" s="93">
        <f t="shared" si="14"/>
        <v>60.622222222222227</v>
      </c>
      <c r="M24" s="93">
        <f t="shared" si="14"/>
        <v>62.755555555555567</v>
      </c>
      <c r="N24" s="93">
        <f t="shared" si="14"/>
        <v>64.888888888888886</v>
      </c>
      <c r="O24" s="93">
        <f t="shared" si="14"/>
        <v>67.399999999999991</v>
      </c>
      <c r="P24" s="93">
        <f t="shared" si="14"/>
        <v>69.911111111111097</v>
      </c>
      <c r="Q24" s="93">
        <f t="shared" si="14"/>
        <v>72.422222222222203</v>
      </c>
      <c r="R24" s="93">
        <f t="shared" si="14"/>
        <v>74.933333333333309</v>
      </c>
      <c r="S24" s="93">
        <f t="shared" si="14"/>
        <v>77.444444444444443</v>
      </c>
      <c r="T24" s="93">
        <f t="shared" si="14"/>
        <v>80.355555555555554</v>
      </c>
      <c r="U24" s="93">
        <f t="shared" si="14"/>
        <v>83.266666666666666</v>
      </c>
      <c r="V24" s="93">
        <f t="shared" si="14"/>
        <v>86.177777777777777</v>
      </c>
      <c r="W24" s="93">
        <f t="shared" si="14"/>
        <v>89.088888888888889</v>
      </c>
      <c r="X24" s="93">
        <f t="shared" si="14"/>
        <v>92</v>
      </c>
      <c r="Y24" s="93">
        <f t="shared" si="14"/>
        <v>95.666666666666657</v>
      </c>
      <c r="Z24" s="93">
        <f t="shared" si="14"/>
        <v>99.333333333333329</v>
      </c>
      <c r="AA24" s="93">
        <f t="shared" si="14"/>
        <v>102.99999999999999</v>
      </c>
      <c r="AB24" s="93">
        <f t="shared" si="14"/>
        <v>106.66666666666666</v>
      </c>
      <c r="AC24" s="93">
        <f t="shared" si="14"/>
        <v>110.33333333333333</v>
      </c>
      <c r="AD24" s="93">
        <f t="shared" si="14"/>
        <v>114.60000000000001</v>
      </c>
      <c r="AE24" s="93">
        <f t="shared" si="14"/>
        <v>118.86666666666667</v>
      </c>
      <c r="AF24" s="93">
        <f t="shared" si="14"/>
        <v>123.13333333333335</v>
      </c>
      <c r="AG24" s="93">
        <f t="shared" si="14"/>
        <v>127.40000000000002</v>
      </c>
      <c r="AH24" s="93">
        <f t="shared" si="14"/>
        <v>131.66666666666666</v>
      </c>
    </row>
    <row r="25" spans="1:34" x14ac:dyDescent="0.2">
      <c r="A25" s="82">
        <v>1</v>
      </c>
      <c r="B25" s="92">
        <v>0.8</v>
      </c>
      <c r="C25" s="84">
        <f t="shared" si="7"/>
        <v>1008</v>
      </c>
      <c r="D25" s="88">
        <f t="shared" si="14"/>
        <v>46.444444444444443</v>
      </c>
      <c r="E25" s="88">
        <f t="shared" si="14"/>
        <v>48.199999999999996</v>
      </c>
      <c r="F25" s="88">
        <f t="shared" si="14"/>
        <v>49.955555555555549</v>
      </c>
      <c r="G25" s="88">
        <f t="shared" si="14"/>
        <v>51.711111111111101</v>
      </c>
      <c r="H25" s="88">
        <f t="shared" si="14"/>
        <v>53.466666666666654</v>
      </c>
      <c r="I25" s="88">
        <f t="shared" si="14"/>
        <v>55.222222222222221</v>
      </c>
      <c r="J25" s="88">
        <f t="shared" si="14"/>
        <v>57.355555555555561</v>
      </c>
      <c r="K25" s="88">
        <f t="shared" si="14"/>
        <v>59.488888888888894</v>
      </c>
      <c r="L25" s="88">
        <f t="shared" si="14"/>
        <v>61.622222222222227</v>
      </c>
      <c r="M25" s="88">
        <f t="shared" si="14"/>
        <v>63.755555555555567</v>
      </c>
      <c r="N25" s="88">
        <f t="shared" si="14"/>
        <v>65.888888888888886</v>
      </c>
      <c r="O25" s="88">
        <f t="shared" si="14"/>
        <v>68.577777777777769</v>
      </c>
      <c r="P25" s="88">
        <f t="shared" si="14"/>
        <v>71.266666666666666</v>
      </c>
      <c r="Q25" s="88">
        <f t="shared" si="14"/>
        <v>73.955555555555549</v>
      </c>
      <c r="R25" s="88">
        <f t="shared" si="14"/>
        <v>76.644444444444431</v>
      </c>
      <c r="S25" s="88">
        <f t="shared" si="14"/>
        <v>79.333333333333329</v>
      </c>
      <c r="T25" s="88">
        <f t="shared" si="14"/>
        <v>82.444444444444443</v>
      </c>
      <c r="U25" s="88">
        <f t="shared" si="14"/>
        <v>85.555555555555557</v>
      </c>
      <c r="V25" s="88">
        <f t="shared" si="14"/>
        <v>88.666666666666671</v>
      </c>
      <c r="W25" s="88">
        <f t="shared" si="14"/>
        <v>91.777777777777786</v>
      </c>
      <c r="X25" s="88">
        <f t="shared" si="14"/>
        <v>94.888888888888886</v>
      </c>
      <c r="Y25" s="88">
        <f t="shared" si="14"/>
        <v>98.75555555555556</v>
      </c>
      <c r="Z25" s="88">
        <f t="shared" si="14"/>
        <v>102.62222222222222</v>
      </c>
      <c r="AA25" s="88">
        <f t="shared" si="14"/>
        <v>106.48888888888889</v>
      </c>
      <c r="AB25" s="88">
        <f t="shared" si="14"/>
        <v>110.35555555555555</v>
      </c>
      <c r="AC25" s="88">
        <f t="shared" si="14"/>
        <v>114.22222222222223</v>
      </c>
      <c r="AD25" s="88">
        <f t="shared" si="14"/>
        <v>118.66666666666666</v>
      </c>
      <c r="AE25" s="88">
        <f t="shared" si="14"/>
        <v>123.1111111111111</v>
      </c>
      <c r="AF25" s="88">
        <f t="shared" si="14"/>
        <v>127.55555555555554</v>
      </c>
      <c r="AG25" s="88">
        <f t="shared" si="14"/>
        <v>131.99999999999997</v>
      </c>
      <c r="AH25" s="88">
        <f t="shared" si="14"/>
        <v>136.44444444444446</v>
      </c>
    </row>
    <row r="26" spans="1:34" x14ac:dyDescent="0.2">
      <c r="A26" s="82">
        <v>1</v>
      </c>
      <c r="B26" s="83">
        <v>1</v>
      </c>
      <c r="C26" s="84">
        <f t="shared" si="7"/>
        <v>1010</v>
      </c>
      <c r="D26" s="93">
        <f t="shared" si="14"/>
        <v>47.444444444444443</v>
      </c>
      <c r="E26" s="93">
        <f t="shared" si="14"/>
        <v>49.37777777777778</v>
      </c>
      <c r="F26" s="93">
        <f t="shared" si="14"/>
        <v>51.31111111111111</v>
      </c>
      <c r="G26" s="93">
        <f t="shared" si="14"/>
        <v>53.244444444444447</v>
      </c>
      <c r="H26" s="93">
        <f t="shared" si="14"/>
        <v>55.177777777777777</v>
      </c>
      <c r="I26" s="93">
        <f t="shared" si="14"/>
        <v>57.111111111111114</v>
      </c>
      <c r="J26" s="93">
        <f t="shared" si="14"/>
        <v>59.244444444444447</v>
      </c>
      <c r="K26" s="93">
        <f t="shared" si="14"/>
        <v>61.37777777777778</v>
      </c>
      <c r="L26" s="93">
        <f t="shared" si="14"/>
        <v>63.51111111111112</v>
      </c>
      <c r="M26" s="93">
        <f t="shared" si="14"/>
        <v>65.64444444444446</v>
      </c>
      <c r="N26" s="93">
        <f t="shared" si="14"/>
        <v>67.777777777777771</v>
      </c>
      <c r="O26" s="93">
        <f t="shared" si="14"/>
        <v>70.48888888888888</v>
      </c>
      <c r="P26" s="93">
        <f t="shared" si="14"/>
        <v>73.199999999999989</v>
      </c>
      <c r="Q26" s="93">
        <f t="shared" si="14"/>
        <v>75.911111111111097</v>
      </c>
      <c r="R26" s="93">
        <f t="shared" si="14"/>
        <v>78.622222222222206</v>
      </c>
      <c r="S26" s="93">
        <f t="shared" si="14"/>
        <v>81.333333333333329</v>
      </c>
      <c r="T26" s="93">
        <f t="shared" si="14"/>
        <v>84.622222222222234</v>
      </c>
      <c r="U26" s="93">
        <f t="shared" si="14"/>
        <v>87.911111111111126</v>
      </c>
      <c r="V26" s="93">
        <f t="shared" si="14"/>
        <v>91.200000000000017</v>
      </c>
      <c r="W26" s="93">
        <f t="shared" si="14"/>
        <v>94.488888888888908</v>
      </c>
      <c r="X26" s="93">
        <f t="shared" si="14"/>
        <v>97.777777777777771</v>
      </c>
      <c r="Y26" s="93">
        <f t="shared" si="14"/>
        <v>101.84444444444445</v>
      </c>
      <c r="Z26" s="93">
        <f t="shared" si="14"/>
        <v>105.91111111111111</v>
      </c>
      <c r="AA26" s="93">
        <f t="shared" si="14"/>
        <v>109.97777777777779</v>
      </c>
      <c r="AB26" s="93">
        <f t="shared" si="14"/>
        <v>114.04444444444445</v>
      </c>
      <c r="AC26" s="93">
        <f t="shared" si="14"/>
        <v>118.11111111111111</v>
      </c>
      <c r="AD26" s="93">
        <f t="shared" si="14"/>
        <v>122.75555555555556</v>
      </c>
      <c r="AE26" s="93">
        <f t="shared" si="14"/>
        <v>127.39999999999999</v>
      </c>
      <c r="AF26" s="93">
        <f t="shared" si="14"/>
        <v>132.04444444444445</v>
      </c>
      <c r="AG26" s="93">
        <f t="shared" si="14"/>
        <v>136.6888888888889</v>
      </c>
      <c r="AH26" s="93">
        <f t="shared" si="14"/>
        <v>141.33333333333334</v>
      </c>
    </row>
    <row r="27" spans="1:34" x14ac:dyDescent="0.2">
      <c r="A27" s="82">
        <v>1</v>
      </c>
      <c r="B27" s="92">
        <v>1.2</v>
      </c>
      <c r="C27" s="84">
        <f t="shared" si="7"/>
        <v>1012</v>
      </c>
      <c r="D27" s="88">
        <f t="shared" si="14"/>
        <v>49.333333333333336</v>
      </c>
      <c r="E27" s="88">
        <f t="shared" si="14"/>
        <v>51.066666666666663</v>
      </c>
      <c r="F27" s="88">
        <f t="shared" si="14"/>
        <v>52.8</v>
      </c>
      <c r="G27" s="88">
        <f t="shared" si="14"/>
        <v>54.533333333333324</v>
      </c>
      <c r="H27" s="88">
        <f t="shared" si="14"/>
        <v>56.266666666666659</v>
      </c>
      <c r="I27" s="88">
        <f t="shared" si="14"/>
        <v>58</v>
      </c>
      <c r="J27" s="88">
        <f t="shared" si="14"/>
        <v>60.333333333333329</v>
      </c>
      <c r="K27" s="88">
        <f t="shared" si="14"/>
        <v>62.666666666666664</v>
      </c>
      <c r="L27" s="88">
        <f t="shared" si="14"/>
        <v>65</v>
      </c>
      <c r="M27" s="88">
        <f t="shared" si="14"/>
        <v>67.333333333333343</v>
      </c>
      <c r="N27" s="88">
        <f t="shared" si="14"/>
        <v>69.666666666666671</v>
      </c>
      <c r="O27" s="88">
        <f t="shared" si="14"/>
        <v>72.37777777777778</v>
      </c>
      <c r="P27" s="88">
        <f t="shared" si="14"/>
        <v>75.088888888888889</v>
      </c>
      <c r="Q27" s="88">
        <f t="shared" si="14"/>
        <v>77.8</v>
      </c>
      <c r="R27" s="88">
        <f t="shared" si="14"/>
        <v>80.511111111111106</v>
      </c>
      <c r="S27" s="88">
        <f t="shared" si="14"/>
        <v>83.222222222222229</v>
      </c>
      <c r="T27" s="88">
        <f t="shared" si="14"/>
        <v>86.711111111111109</v>
      </c>
      <c r="U27" s="88">
        <f t="shared" si="14"/>
        <v>90.199999999999989</v>
      </c>
      <c r="V27" s="88">
        <f t="shared" si="14"/>
        <v>93.688888888888869</v>
      </c>
      <c r="W27" s="88">
        <f t="shared" si="14"/>
        <v>97.177777777777763</v>
      </c>
      <c r="X27" s="88">
        <f t="shared" si="14"/>
        <v>100.66666666666667</v>
      </c>
      <c r="Y27" s="88">
        <f t="shared" si="14"/>
        <v>104.73333333333333</v>
      </c>
      <c r="Z27" s="88">
        <f t="shared" si="14"/>
        <v>108.80000000000001</v>
      </c>
      <c r="AA27" s="88">
        <f t="shared" si="14"/>
        <v>112.86666666666667</v>
      </c>
      <c r="AB27" s="88">
        <f t="shared" si="14"/>
        <v>116.93333333333334</v>
      </c>
      <c r="AC27" s="88">
        <f t="shared" si="14"/>
        <v>121</v>
      </c>
      <c r="AD27" s="88">
        <f t="shared" si="14"/>
        <v>125.84444444444445</v>
      </c>
      <c r="AE27" s="88">
        <f t="shared" si="14"/>
        <v>130.6888888888889</v>
      </c>
      <c r="AF27" s="88">
        <f t="shared" si="14"/>
        <v>135.53333333333333</v>
      </c>
      <c r="AG27" s="88">
        <f t="shared" si="14"/>
        <v>140.37777777777777</v>
      </c>
      <c r="AH27" s="88">
        <f t="shared" si="14"/>
        <v>145.22222222222223</v>
      </c>
    </row>
    <row r="28" spans="1:34" x14ac:dyDescent="0.2">
      <c r="A28" s="82">
        <v>1</v>
      </c>
      <c r="B28" s="83">
        <v>1.4</v>
      </c>
      <c r="C28" s="84">
        <f t="shared" si="7"/>
        <v>1014</v>
      </c>
      <c r="D28" s="93">
        <f t="shared" si="14"/>
        <v>50.222222222222221</v>
      </c>
      <c r="E28" s="93">
        <f t="shared" si="14"/>
        <v>51.977777777777774</v>
      </c>
      <c r="F28" s="93">
        <f t="shared" si="14"/>
        <v>53.733333333333327</v>
      </c>
      <c r="G28" s="93">
        <f t="shared" si="14"/>
        <v>55.48888888888888</v>
      </c>
      <c r="H28" s="93">
        <f t="shared" si="14"/>
        <v>57.244444444444433</v>
      </c>
      <c r="I28" s="93">
        <f t="shared" si="14"/>
        <v>59</v>
      </c>
      <c r="J28" s="93">
        <f t="shared" si="14"/>
        <v>61.511111111111113</v>
      </c>
      <c r="K28" s="93">
        <f t="shared" si="14"/>
        <v>64.022222222222226</v>
      </c>
      <c r="L28" s="93">
        <f t="shared" si="14"/>
        <v>66.533333333333331</v>
      </c>
      <c r="M28" s="93">
        <f t="shared" si="14"/>
        <v>69.044444444444437</v>
      </c>
      <c r="N28" s="93">
        <f t="shared" si="14"/>
        <v>71.555555555555557</v>
      </c>
      <c r="O28" s="93">
        <f t="shared" si="14"/>
        <v>74.444444444444443</v>
      </c>
      <c r="P28" s="93">
        <f t="shared" si="14"/>
        <v>77.333333333333329</v>
      </c>
      <c r="Q28" s="93">
        <f t="shared" si="14"/>
        <v>80.222222222222229</v>
      </c>
      <c r="R28" s="93">
        <f t="shared" si="14"/>
        <v>83.111111111111114</v>
      </c>
      <c r="S28" s="93">
        <f t="shared" si="14"/>
        <v>86</v>
      </c>
      <c r="T28" s="93">
        <f t="shared" si="14"/>
        <v>89.511111111111106</v>
      </c>
      <c r="U28" s="93">
        <f t="shared" si="14"/>
        <v>93.022222222222211</v>
      </c>
      <c r="V28" s="93">
        <f t="shared" si="14"/>
        <v>96.533333333333317</v>
      </c>
      <c r="W28" s="93">
        <f t="shared" si="14"/>
        <v>100.04444444444442</v>
      </c>
      <c r="X28" s="93">
        <f t="shared" si="14"/>
        <v>103.55555555555556</v>
      </c>
      <c r="Y28" s="93">
        <f t="shared" si="14"/>
        <v>107.80000000000001</v>
      </c>
      <c r="Z28" s="93">
        <f t="shared" si="14"/>
        <v>112.04444444444445</v>
      </c>
      <c r="AA28" s="93">
        <f t="shared" si="14"/>
        <v>116.28888888888891</v>
      </c>
      <c r="AB28" s="93">
        <f t="shared" si="14"/>
        <v>120.53333333333336</v>
      </c>
      <c r="AC28" s="93">
        <f t="shared" si="14"/>
        <v>124.77777777777777</v>
      </c>
      <c r="AD28" s="93">
        <f t="shared" si="14"/>
        <v>129.82222222222222</v>
      </c>
      <c r="AE28" s="93">
        <f t="shared" si="14"/>
        <v>134.86666666666665</v>
      </c>
      <c r="AF28" s="93">
        <f t="shared" si="14"/>
        <v>139.91111111111107</v>
      </c>
      <c r="AG28" s="93">
        <f t="shared" si="14"/>
        <v>144.95555555555552</v>
      </c>
      <c r="AH28" s="93">
        <f t="shared" si="14"/>
        <v>150</v>
      </c>
    </row>
    <row r="29" spans="1:34" x14ac:dyDescent="0.2">
      <c r="A29" s="82">
        <v>1</v>
      </c>
      <c r="B29" s="92">
        <v>1.6</v>
      </c>
      <c r="C29" s="84">
        <f t="shared" si="7"/>
        <v>1016</v>
      </c>
      <c r="D29" s="88">
        <f t="shared" si="14"/>
        <v>50.333333333333336</v>
      </c>
      <c r="E29" s="88">
        <f t="shared" si="14"/>
        <v>52.44444444444445</v>
      </c>
      <c r="F29" s="88">
        <f t="shared" si="14"/>
        <v>54.555555555555557</v>
      </c>
      <c r="G29" s="88">
        <f t="shared" si="14"/>
        <v>56.666666666666671</v>
      </c>
      <c r="H29" s="88">
        <f t="shared" si="14"/>
        <v>58.777777777777786</v>
      </c>
      <c r="I29" s="88">
        <f t="shared" si="14"/>
        <v>60.888888888888886</v>
      </c>
      <c r="J29" s="88">
        <f t="shared" si="14"/>
        <v>63.222222222222229</v>
      </c>
      <c r="K29" s="88">
        <f t="shared" si="14"/>
        <v>65.555555555555571</v>
      </c>
      <c r="L29" s="88">
        <f t="shared" si="14"/>
        <v>67.8888888888889</v>
      </c>
      <c r="M29" s="88">
        <f t="shared" si="14"/>
        <v>70.222222222222243</v>
      </c>
      <c r="N29" s="88">
        <f t="shared" si="14"/>
        <v>72.555555555555557</v>
      </c>
      <c r="O29" s="88">
        <f t="shared" si="14"/>
        <v>75.644444444444446</v>
      </c>
      <c r="P29" s="88">
        <f t="shared" si="14"/>
        <v>78.733333333333334</v>
      </c>
      <c r="Q29" s="88">
        <f t="shared" si="14"/>
        <v>81.822222222222237</v>
      </c>
      <c r="R29" s="88">
        <f t="shared" si="14"/>
        <v>84.911111111111126</v>
      </c>
      <c r="S29" s="88">
        <f t="shared" si="14"/>
        <v>88</v>
      </c>
      <c r="T29" s="88">
        <f t="shared" si="14"/>
        <v>91.666666666666657</v>
      </c>
      <c r="U29" s="88">
        <f t="shared" si="14"/>
        <v>95.333333333333329</v>
      </c>
      <c r="V29" s="88">
        <f t="shared" si="14"/>
        <v>98.999999999999986</v>
      </c>
      <c r="W29" s="88">
        <f t="shared" si="14"/>
        <v>102.66666666666666</v>
      </c>
      <c r="X29" s="88">
        <f t="shared" si="14"/>
        <v>106.33333333333333</v>
      </c>
      <c r="Y29" s="88">
        <f t="shared" si="14"/>
        <v>110.62222222222223</v>
      </c>
      <c r="Z29" s="88">
        <f t="shared" si="14"/>
        <v>114.91111111111113</v>
      </c>
      <c r="AA29" s="88">
        <f t="shared" si="14"/>
        <v>119.20000000000002</v>
      </c>
      <c r="AB29" s="88">
        <f t="shared" si="14"/>
        <v>123.48888888888891</v>
      </c>
      <c r="AC29" s="88">
        <f t="shared" si="14"/>
        <v>127.77777777777777</v>
      </c>
      <c r="AD29" s="88">
        <f t="shared" si="14"/>
        <v>132.97777777777779</v>
      </c>
      <c r="AE29" s="88">
        <f t="shared" si="14"/>
        <v>138.17777777777778</v>
      </c>
      <c r="AF29" s="88">
        <f t="shared" si="14"/>
        <v>143.37777777777779</v>
      </c>
      <c r="AG29" s="88">
        <f t="shared" si="14"/>
        <v>148.57777777777778</v>
      </c>
      <c r="AH29" s="88">
        <f t="shared" si="14"/>
        <v>153.77777777777777</v>
      </c>
    </row>
    <row r="30" spans="1:34" x14ac:dyDescent="0.2">
      <c r="A30" s="82">
        <v>1</v>
      </c>
      <c r="B30" s="83">
        <v>1.8</v>
      </c>
      <c r="C30" s="84">
        <f t="shared" si="7"/>
        <v>1018</v>
      </c>
      <c r="D30" s="93">
        <f t="shared" si="14"/>
        <v>52.222222222222221</v>
      </c>
      <c r="E30" s="93">
        <f t="shared" si="14"/>
        <v>54.155555555555559</v>
      </c>
      <c r="F30" s="93">
        <f t="shared" si="14"/>
        <v>56.088888888888889</v>
      </c>
      <c r="G30" s="93">
        <f t="shared" si="14"/>
        <v>58.022222222222219</v>
      </c>
      <c r="H30" s="93">
        <f t="shared" si="14"/>
        <v>59.955555555555556</v>
      </c>
      <c r="I30" s="93">
        <f t="shared" si="14"/>
        <v>61.888888888888886</v>
      </c>
      <c r="J30" s="93">
        <f t="shared" si="14"/>
        <v>64.399999999999991</v>
      </c>
      <c r="K30" s="93">
        <f t="shared" si="14"/>
        <v>66.911111111111097</v>
      </c>
      <c r="L30" s="93">
        <f t="shared" si="14"/>
        <v>69.422222222222203</v>
      </c>
      <c r="M30" s="93">
        <f t="shared" si="14"/>
        <v>71.933333333333309</v>
      </c>
      <c r="N30" s="93">
        <f t="shared" si="14"/>
        <v>74.444444444444443</v>
      </c>
      <c r="O30" s="93">
        <f t="shared" si="14"/>
        <v>77.533333333333331</v>
      </c>
      <c r="P30" s="93">
        <f t="shared" si="14"/>
        <v>80.622222222222234</v>
      </c>
      <c r="Q30" s="93">
        <f t="shared" si="14"/>
        <v>83.711111111111123</v>
      </c>
      <c r="R30" s="93">
        <f t="shared" si="14"/>
        <v>86.800000000000011</v>
      </c>
      <c r="S30" s="93">
        <f t="shared" si="14"/>
        <v>89.888888888888886</v>
      </c>
      <c r="T30" s="93">
        <f t="shared" si="14"/>
        <v>93.75555555555556</v>
      </c>
      <c r="U30" s="93">
        <f t="shared" si="14"/>
        <v>97.62222222222222</v>
      </c>
      <c r="V30" s="93">
        <f t="shared" si="14"/>
        <v>101.48888888888889</v>
      </c>
      <c r="W30" s="93">
        <f t="shared" si="14"/>
        <v>105.35555555555555</v>
      </c>
      <c r="X30" s="93">
        <f t="shared" si="14"/>
        <v>109.22222222222223</v>
      </c>
      <c r="Y30" s="93">
        <f t="shared" si="14"/>
        <v>113.68888888888888</v>
      </c>
      <c r="Z30" s="93">
        <f t="shared" si="14"/>
        <v>118.15555555555555</v>
      </c>
      <c r="AA30" s="93">
        <f t="shared" si="14"/>
        <v>122.62222222222221</v>
      </c>
      <c r="AB30" s="93">
        <f t="shared" si="14"/>
        <v>127.08888888888887</v>
      </c>
      <c r="AC30" s="93">
        <f t="shared" si="14"/>
        <v>131.55555555555554</v>
      </c>
      <c r="AD30" s="93">
        <f t="shared" si="14"/>
        <v>136.77777777777777</v>
      </c>
      <c r="AE30" s="93">
        <f t="shared" si="14"/>
        <v>142</v>
      </c>
      <c r="AF30" s="93">
        <f t="shared" si="14"/>
        <v>147.22222222222223</v>
      </c>
      <c r="AG30" s="93">
        <f t="shared" si="14"/>
        <v>152.44444444444446</v>
      </c>
      <c r="AH30" s="93">
        <f t="shared" si="14"/>
        <v>157.66666666666666</v>
      </c>
    </row>
    <row r="31" spans="1:34" x14ac:dyDescent="0.2">
      <c r="A31" s="82">
        <v>1</v>
      </c>
      <c r="B31" s="92">
        <v>2</v>
      </c>
      <c r="C31" s="84">
        <f t="shared" si="7"/>
        <v>1020</v>
      </c>
      <c r="D31" s="88">
        <f t="shared" si="14"/>
        <v>53.222222222222221</v>
      </c>
      <c r="E31" s="88">
        <f t="shared" si="14"/>
        <v>55.333333333333336</v>
      </c>
      <c r="F31" s="88">
        <f t="shared" si="14"/>
        <v>57.44444444444445</v>
      </c>
      <c r="G31" s="88">
        <f t="shared" si="14"/>
        <v>59.555555555555564</v>
      </c>
      <c r="H31" s="88">
        <f t="shared" si="14"/>
        <v>61.666666666666679</v>
      </c>
      <c r="I31" s="88">
        <f t="shared" si="14"/>
        <v>63.777777777777779</v>
      </c>
      <c r="J31" s="88">
        <f t="shared" si="14"/>
        <v>66.288888888888877</v>
      </c>
      <c r="K31" s="88">
        <f t="shared" ref="K31:AH31" si="15">-(K16-K91)*0.5/4.5+K16</f>
        <v>68.799999999999983</v>
      </c>
      <c r="L31" s="88">
        <f t="shared" si="15"/>
        <v>71.311111111111089</v>
      </c>
      <c r="M31" s="88">
        <f t="shared" si="15"/>
        <v>73.822222222222194</v>
      </c>
      <c r="N31" s="88">
        <f t="shared" si="15"/>
        <v>76.333333333333329</v>
      </c>
      <c r="O31" s="88">
        <f t="shared" si="15"/>
        <v>79.444444444444443</v>
      </c>
      <c r="P31" s="88">
        <f t="shared" si="15"/>
        <v>82.555555555555557</v>
      </c>
      <c r="Q31" s="88">
        <f t="shared" si="15"/>
        <v>85.666666666666671</v>
      </c>
      <c r="R31" s="88">
        <f t="shared" si="15"/>
        <v>88.777777777777786</v>
      </c>
      <c r="S31" s="88">
        <f t="shared" si="15"/>
        <v>91.888888888888886</v>
      </c>
      <c r="T31" s="88">
        <f t="shared" si="15"/>
        <v>95.75555555555556</v>
      </c>
      <c r="U31" s="88">
        <f t="shared" si="15"/>
        <v>99.62222222222222</v>
      </c>
      <c r="V31" s="88">
        <f t="shared" si="15"/>
        <v>103.48888888888889</v>
      </c>
      <c r="W31" s="88">
        <f t="shared" si="15"/>
        <v>107.35555555555555</v>
      </c>
      <c r="X31" s="88">
        <f t="shared" si="15"/>
        <v>111.22222222222223</v>
      </c>
      <c r="Y31" s="88">
        <f t="shared" si="15"/>
        <v>115.86666666666666</v>
      </c>
      <c r="Z31" s="88">
        <f t="shared" si="15"/>
        <v>120.51111111111111</v>
      </c>
      <c r="AA31" s="88">
        <f t="shared" si="15"/>
        <v>125.15555555555557</v>
      </c>
      <c r="AB31" s="88">
        <f t="shared" si="15"/>
        <v>129.80000000000001</v>
      </c>
      <c r="AC31" s="88">
        <f t="shared" si="15"/>
        <v>134.44444444444446</v>
      </c>
      <c r="AD31" s="88">
        <f t="shared" si="15"/>
        <v>139.86666666666667</v>
      </c>
      <c r="AE31" s="88">
        <f t="shared" si="15"/>
        <v>145.28888888888889</v>
      </c>
      <c r="AF31" s="88">
        <f t="shared" si="15"/>
        <v>150.71111111111111</v>
      </c>
      <c r="AG31" s="88">
        <f t="shared" si="15"/>
        <v>156.13333333333333</v>
      </c>
      <c r="AH31" s="88">
        <f t="shared" si="15"/>
        <v>161.55555555555554</v>
      </c>
    </row>
    <row r="32" spans="1:34" x14ac:dyDescent="0.2">
      <c r="A32" s="82">
        <v>1</v>
      </c>
      <c r="B32" s="83">
        <v>2.2000000000000002</v>
      </c>
      <c r="C32" s="84">
        <f t="shared" si="7"/>
        <v>1022</v>
      </c>
      <c r="D32" s="93">
        <f t="shared" ref="D32:AH36" si="16">-(D17-D92)*0.5/4.5+D17</f>
        <v>54.111111111111114</v>
      </c>
      <c r="E32" s="93">
        <f t="shared" si="16"/>
        <v>56.244444444444447</v>
      </c>
      <c r="F32" s="93">
        <f t="shared" si="16"/>
        <v>58.37777777777778</v>
      </c>
      <c r="G32" s="93">
        <f t="shared" si="16"/>
        <v>60.51111111111112</v>
      </c>
      <c r="H32" s="93">
        <f t="shared" si="16"/>
        <v>62.644444444444453</v>
      </c>
      <c r="I32" s="93">
        <f t="shared" si="16"/>
        <v>64.777777777777771</v>
      </c>
      <c r="J32" s="93">
        <f t="shared" si="16"/>
        <v>67.466666666666669</v>
      </c>
      <c r="K32" s="93">
        <f t="shared" si="16"/>
        <v>70.155555555555551</v>
      </c>
      <c r="L32" s="93">
        <f t="shared" si="16"/>
        <v>72.844444444444434</v>
      </c>
      <c r="M32" s="93">
        <f t="shared" si="16"/>
        <v>75.533333333333317</v>
      </c>
      <c r="N32" s="93">
        <f t="shared" si="16"/>
        <v>78.222222222222229</v>
      </c>
      <c r="O32" s="93">
        <f t="shared" si="16"/>
        <v>81.688888888888883</v>
      </c>
      <c r="P32" s="93">
        <f t="shared" si="16"/>
        <v>85.155555555555551</v>
      </c>
      <c r="Q32" s="93">
        <f t="shared" si="16"/>
        <v>88.622222222222206</v>
      </c>
      <c r="R32" s="93">
        <f t="shared" si="16"/>
        <v>92.088888888888874</v>
      </c>
      <c r="S32" s="93">
        <f t="shared" si="16"/>
        <v>95.555555555555557</v>
      </c>
      <c r="T32" s="93">
        <f t="shared" si="16"/>
        <v>99.266666666666666</v>
      </c>
      <c r="U32" s="93">
        <f t="shared" si="16"/>
        <v>102.97777777777777</v>
      </c>
      <c r="V32" s="93">
        <f t="shared" si="16"/>
        <v>106.68888888888888</v>
      </c>
      <c r="W32" s="93">
        <f t="shared" si="16"/>
        <v>110.39999999999999</v>
      </c>
      <c r="X32" s="93">
        <f t="shared" si="16"/>
        <v>114.11111111111111</v>
      </c>
      <c r="Y32" s="93">
        <f t="shared" si="16"/>
        <v>118.75555555555556</v>
      </c>
      <c r="Z32" s="93">
        <f t="shared" si="16"/>
        <v>123.39999999999999</v>
      </c>
      <c r="AA32" s="93">
        <f t="shared" si="16"/>
        <v>128.04444444444445</v>
      </c>
      <c r="AB32" s="93">
        <f t="shared" si="16"/>
        <v>132.6888888888889</v>
      </c>
      <c r="AC32" s="93">
        <f t="shared" si="16"/>
        <v>137.33333333333334</v>
      </c>
      <c r="AD32" s="93">
        <f t="shared" si="16"/>
        <v>142.75555555555556</v>
      </c>
      <c r="AE32" s="93">
        <f t="shared" si="16"/>
        <v>148.17777777777778</v>
      </c>
      <c r="AF32" s="93">
        <f t="shared" si="16"/>
        <v>153.6</v>
      </c>
      <c r="AG32" s="93">
        <f t="shared" si="16"/>
        <v>159.02222222222221</v>
      </c>
      <c r="AH32" s="93">
        <f t="shared" si="16"/>
        <v>164.44444444444446</v>
      </c>
    </row>
    <row r="33" spans="1:34" x14ac:dyDescent="0.2">
      <c r="A33" s="82">
        <v>1</v>
      </c>
      <c r="B33" s="92">
        <v>2.4</v>
      </c>
      <c r="C33" s="84">
        <f t="shared" si="7"/>
        <v>1024</v>
      </c>
      <c r="D33" s="88">
        <f t="shared" si="16"/>
        <v>55.111111111111114</v>
      </c>
      <c r="E33" s="88">
        <f t="shared" si="16"/>
        <v>57.244444444444447</v>
      </c>
      <c r="F33" s="88">
        <f t="shared" si="16"/>
        <v>59.37777777777778</v>
      </c>
      <c r="G33" s="88">
        <f t="shared" si="16"/>
        <v>61.51111111111112</v>
      </c>
      <c r="H33" s="88">
        <f t="shared" si="16"/>
        <v>63.644444444444453</v>
      </c>
      <c r="I33" s="88">
        <f t="shared" si="16"/>
        <v>65.777777777777771</v>
      </c>
      <c r="J33" s="88">
        <f t="shared" si="16"/>
        <v>68.466666666666669</v>
      </c>
      <c r="K33" s="88">
        <f t="shared" si="16"/>
        <v>71.155555555555551</v>
      </c>
      <c r="L33" s="88">
        <f t="shared" si="16"/>
        <v>73.844444444444434</v>
      </c>
      <c r="M33" s="88">
        <f t="shared" si="16"/>
        <v>76.533333333333317</v>
      </c>
      <c r="N33" s="88">
        <f t="shared" si="16"/>
        <v>79.222222222222229</v>
      </c>
      <c r="O33" s="88">
        <f t="shared" si="16"/>
        <v>82.533333333333331</v>
      </c>
      <c r="P33" s="88">
        <f t="shared" si="16"/>
        <v>85.844444444444449</v>
      </c>
      <c r="Q33" s="88">
        <f t="shared" si="16"/>
        <v>89.155555555555566</v>
      </c>
      <c r="R33" s="88">
        <f t="shared" si="16"/>
        <v>92.466666666666683</v>
      </c>
      <c r="S33" s="88">
        <f t="shared" si="16"/>
        <v>95.777777777777771</v>
      </c>
      <c r="T33" s="88">
        <f t="shared" si="16"/>
        <v>99.822222222222223</v>
      </c>
      <c r="U33" s="88">
        <f t="shared" si="16"/>
        <v>103.86666666666667</v>
      </c>
      <c r="V33" s="88">
        <f t="shared" si="16"/>
        <v>107.91111111111111</v>
      </c>
      <c r="W33" s="88">
        <f t="shared" si="16"/>
        <v>111.95555555555556</v>
      </c>
      <c r="X33" s="88">
        <f t="shared" si="16"/>
        <v>116</v>
      </c>
      <c r="Y33" s="88">
        <f t="shared" si="16"/>
        <v>120.84444444444445</v>
      </c>
      <c r="Z33" s="88">
        <f t="shared" si="16"/>
        <v>125.68888888888888</v>
      </c>
      <c r="AA33" s="88">
        <f t="shared" si="16"/>
        <v>130.53333333333333</v>
      </c>
      <c r="AB33" s="88">
        <f t="shared" si="16"/>
        <v>135.37777777777777</v>
      </c>
      <c r="AC33" s="88">
        <f t="shared" si="16"/>
        <v>140.22222222222223</v>
      </c>
      <c r="AD33" s="88">
        <f t="shared" si="16"/>
        <v>145.84444444444446</v>
      </c>
      <c r="AE33" s="88">
        <f t="shared" si="16"/>
        <v>151.4666666666667</v>
      </c>
      <c r="AF33" s="88">
        <f t="shared" si="16"/>
        <v>157.08888888888893</v>
      </c>
      <c r="AG33" s="88">
        <f t="shared" si="16"/>
        <v>162.71111111111117</v>
      </c>
      <c r="AH33" s="88">
        <f t="shared" si="16"/>
        <v>168.33333333333334</v>
      </c>
    </row>
    <row r="34" spans="1:34" x14ac:dyDescent="0.2">
      <c r="A34" s="82">
        <v>1</v>
      </c>
      <c r="B34" s="83">
        <v>2.6</v>
      </c>
      <c r="C34" s="84">
        <f t="shared" si="7"/>
        <v>1026</v>
      </c>
      <c r="D34" s="93">
        <f t="shared" si="16"/>
        <v>56.111111111111114</v>
      </c>
      <c r="E34" s="93">
        <f t="shared" si="16"/>
        <v>58.422222222222224</v>
      </c>
      <c r="F34" s="93">
        <f t="shared" si="16"/>
        <v>60.733333333333334</v>
      </c>
      <c r="G34" s="93">
        <f t="shared" si="16"/>
        <v>63.044444444444444</v>
      </c>
      <c r="H34" s="93">
        <f t="shared" si="16"/>
        <v>65.355555555555569</v>
      </c>
      <c r="I34" s="93">
        <f t="shared" si="16"/>
        <v>67.666666666666671</v>
      </c>
      <c r="J34" s="93">
        <f t="shared" si="16"/>
        <v>70.355555555555554</v>
      </c>
      <c r="K34" s="93">
        <f t="shared" si="16"/>
        <v>73.044444444444437</v>
      </c>
      <c r="L34" s="93">
        <f t="shared" si="16"/>
        <v>75.73333333333332</v>
      </c>
      <c r="M34" s="93">
        <f t="shared" si="16"/>
        <v>78.422222222222217</v>
      </c>
      <c r="N34" s="93">
        <f t="shared" si="16"/>
        <v>81.111111111111114</v>
      </c>
      <c r="O34" s="93">
        <f t="shared" si="16"/>
        <v>84.422222222222231</v>
      </c>
      <c r="P34" s="93">
        <f t="shared" si="16"/>
        <v>87.733333333333348</v>
      </c>
      <c r="Q34" s="93">
        <f t="shared" si="16"/>
        <v>91.044444444444466</v>
      </c>
      <c r="R34" s="93">
        <f t="shared" si="16"/>
        <v>94.355555555555569</v>
      </c>
      <c r="S34" s="93">
        <f t="shared" si="16"/>
        <v>97.666666666666671</v>
      </c>
      <c r="T34" s="93">
        <f t="shared" si="16"/>
        <v>101.91111111111111</v>
      </c>
      <c r="U34" s="93">
        <f t="shared" si="16"/>
        <v>106.15555555555557</v>
      </c>
      <c r="V34" s="93">
        <f t="shared" si="16"/>
        <v>110.40000000000002</v>
      </c>
      <c r="W34" s="93">
        <f t="shared" si="16"/>
        <v>114.64444444444446</v>
      </c>
      <c r="X34" s="93">
        <f t="shared" si="16"/>
        <v>118.88888888888889</v>
      </c>
      <c r="Y34" s="93">
        <f t="shared" si="16"/>
        <v>123.73333333333333</v>
      </c>
      <c r="Z34" s="93">
        <f t="shared" si="16"/>
        <v>128.57777777777778</v>
      </c>
      <c r="AA34" s="93">
        <f t="shared" si="16"/>
        <v>133.42222222222222</v>
      </c>
      <c r="AB34" s="93">
        <f t="shared" si="16"/>
        <v>138.26666666666665</v>
      </c>
      <c r="AC34" s="93">
        <f t="shared" si="16"/>
        <v>143.11111111111111</v>
      </c>
      <c r="AD34" s="93">
        <f t="shared" si="16"/>
        <v>148.9111111111111</v>
      </c>
      <c r="AE34" s="93">
        <f t="shared" si="16"/>
        <v>154.71111111111111</v>
      </c>
      <c r="AF34" s="93">
        <f t="shared" si="16"/>
        <v>160.51111111111112</v>
      </c>
      <c r="AG34" s="93">
        <f t="shared" si="16"/>
        <v>166.3111111111111</v>
      </c>
      <c r="AH34" s="93">
        <f t="shared" si="16"/>
        <v>172.11111111111111</v>
      </c>
    </row>
    <row r="35" spans="1:34" x14ac:dyDescent="0.2">
      <c r="A35" s="82">
        <v>1</v>
      </c>
      <c r="B35" s="92">
        <v>2.8</v>
      </c>
      <c r="C35" s="84">
        <f t="shared" si="7"/>
        <v>1028</v>
      </c>
      <c r="D35" s="88">
        <f t="shared" si="16"/>
        <v>57</v>
      </c>
      <c r="E35" s="88">
        <f t="shared" si="16"/>
        <v>59.31111111111111</v>
      </c>
      <c r="F35" s="88">
        <f t="shared" si="16"/>
        <v>61.62222222222222</v>
      </c>
      <c r="G35" s="88">
        <f t="shared" si="16"/>
        <v>63.933333333333337</v>
      </c>
      <c r="H35" s="88">
        <f t="shared" si="16"/>
        <v>66.244444444444454</v>
      </c>
      <c r="I35" s="88">
        <f t="shared" si="16"/>
        <v>68.555555555555557</v>
      </c>
      <c r="J35" s="88">
        <f t="shared" si="16"/>
        <v>71.444444444444443</v>
      </c>
      <c r="K35" s="88">
        <f t="shared" si="16"/>
        <v>74.333333333333329</v>
      </c>
      <c r="L35" s="88">
        <f t="shared" si="16"/>
        <v>77.222222222222229</v>
      </c>
      <c r="M35" s="88">
        <f t="shared" si="16"/>
        <v>80.111111111111114</v>
      </c>
      <c r="N35" s="88">
        <f t="shared" si="16"/>
        <v>83</v>
      </c>
      <c r="O35" s="88">
        <f t="shared" si="16"/>
        <v>86.311111111111117</v>
      </c>
      <c r="P35" s="88">
        <f t="shared" si="16"/>
        <v>89.622222222222234</v>
      </c>
      <c r="Q35" s="88">
        <f t="shared" si="16"/>
        <v>92.933333333333351</v>
      </c>
      <c r="R35" s="88">
        <f t="shared" si="16"/>
        <v>96.244444444444468</v>
      </c>
      <c r="S35" s="88">
        <f t="shared" si="16"/>
        <v>99.555555555555557</v>
      </c>
      <c r="T35" s="88">
        <f t="shared" si="16"/>
        <v>103.82222222222222</v>
      </c>
      <c r="U35" s="88">
        <f t="shared" si="16"/>
        <v>108.0888888888889</v>
      </c>
      <c r="V35" s="88">
        <f t="shared" si="16"/>
        <v>112.35555555555557</v>
      </c>
      <c r="W35" s="88">
        <f t="shared" si="16"/>
        <v>116.62222222222225</v>
      </c>
      <c r="X35" s="88">
        <f t="shared" si="16"/>
        <v>120.88888888888889</v>
      </c>
      <c r="Y35" s="88">
        <f t="shared" si="16"/>
        <v>125.9111111111111</v>
      </c>
      <c r="Z35" s="88">
        <f t="shared" si="16"/>
        <v>130.93333333333331</v>
      </c>
      <c r="AA35" s="88">
        <f t="shared" si="16"/>
        <v>135.95555555555552</v>
      </c>
      <c r="AB35" s="88">
        <f t="shared" si="16"/>
        <v>140.97777777777773</v>
      </c>
      <c r="AC35" s="88">
        <f t="shared" si="16"/>
        <v>146</v>
      </c>
      <c r="AD35" s="88">
        <f t="shared" si="16"/>
        <v>151.80000000000001</v>
      </c>
      <c r="AE35" s="88">
        <f t="shared" si="16"/>
        <v>157.6</v>
      </c>
      <c r="AF35" s="88">
        <f t="shared" si="16"/>
        <v>163.4</v>
      </c>
      <c r="AG35" s="88">
        <f t="shared" si="16"/>
        <v>169.2</v>
      </c>
      <c r="AH35" s="88">
        <f t="shared" si="16"/>
        <v>175</v>
      </c>
    </row>
    <row r="36" spans="1:34" x14ac:dyDescent="0.2">
      <c r="A36" s="82">
        <v>1</v>
      </c>
      <c r="B36" s="83">
        <v>3</v>
      </c>
      <c r="C36" s="84">
        <f t="shared" si="7"/>
        <v>1030</v>
      </c>
      <c r="D36" s="93">
        <f t="shared" si="16"/>
        <v>58</v>
      </c>
      <c r="E36" s="93">
        <f t="shared" si="16"/>
        <v>60.31111111111111</v>
      </c>
      <c r="F36" s="93">
        <f t="shared" si="16"/>
        <v>62.62222222222222</v>
      </c>
      <c r="G36" s="93">
        <f t="shared" si="16"/>
        <v>64.933333333333337</v>
      </c>
      <c r="H36" s="93">
        <f t="shared" si="16"/>
        <v>67.244444444444454</v>
      </c>
      <c r="I36" s="93">
        <f t="shared" si="16"/>
        <v>69.555555555555557</v>
      </c>
      <c r="J36" s="93">
        <f t="shared" si="16"/>
        <v>72.466666666666669</v>
      </c>
      <c r="K36" s="93">
        <f t="shared" si="16"/>
        <v>75.37777777777778</v>
      </c>
      <c r="L36" s="93">
        <f t="shared" si="16"/>
        <v>78.288888888888891</v>
      </c>
      <c r="M36" s="93">
        <f t="shared" si="16"/>
        <v>81.2</v>
      </c>
      <c r="N36" s="93">
        <f t="shared" si="16"/>
        <v>84.111111111111114</v>
      </c>
      <c r="O36" s="93">
        <f t="shared" si="16"/>
        <v>87.6</v>
      </c>
      <c r="P36" s="93">
        <f t="shared" si="16"/>
        <v>91.088888888888874</v>
      </c>
      <c r="Q36" s="93">
        <f t="shared" si="16"/>
        <v>94.577777777777769</v>
      </c>
      <c r="R36" s="93">
        <f t="shared" si="16"/>
        <v>98.066666666666649</v>
      </c>
      <c r="S36" s="93">
        <f t="shared" si="16"/>
        <v>101.55555555555556</v>
      </c>
      <c r="T36" s="93">
        <f t="shared" si="16"/>
        <v>105.80000000000001</v>
      </c>
      <c r="U36" s="93">
        <f t="shared" si="16"/>
        <v>110.04444444444445</v>
      </c>
      <c r="V36" s="93">
        <f t="shared" si="16"/>
        <v>114.28888888888891</v>
      </c>
      <c r="W36" s="93">
        <f t="shared" si="16"/>
        <v>118.53333333333336</v>
      </c>
      <c r="X36" s="93">
        <f t="shared" si="16"/>
        <v>122.77777777777777</v>
      </c>
      <c r="Y36" s="93">
        <f t="shared" si="16"/>
        <v>127.82222222222221</v>
      </c>
      <c r="Z36" s="93">
        <f t="shared" si="16"/>
        <v>132.86666666666665</v>
      </c>
      <c r="AA36" s="93">
        <f t="shared" si="16"/>
        <v>137.91111111111107</v>
      </c>
      <c r="AB36" s="93">
        <f t="shared" si="16"/>
        <v>142.95555555555552</v>
      </c>
      <c r="AC36" s="93">
        <f t="shared" si="16"/>
        <v>148</v>
      </c>
      <c r="AD36" s="93">
        <f t="shared" si="16"/>
        <v>154</v>
      </c>
      <c r="AE36" s="93">
        <f t="shared" si="16"/>
        <v>159.99999999999997</v>
      </c>
      <c r="AF36" s="93">
        <f t="shared" si="16"/>
        <v>165.99999999999997</v>
      </c>
      <c r="AG36" s="93">
        <f t="shared" si="16"/>
        <v>171.99999999999997</v>
      </c>
      <c r="AH36" s="93">
        <f t="shared" si="16"/>
        <v>178</v>
      </c>
    </row>
    <row r="37" spans="1:34" x14ac:dyDescent="0.2">
      <c r="A37" s="82">
        <v>2</v>
      </c>
      <c r="B37" s="83">
        <v>0</v>
      </c>
      <c r="C37" s="84">
        <f t="shared" si="7"/>
        <v>2000</v>
      </c>
      <c r="D37" s="93">
        <v>41.333333333333336</v>
      </c>
      <c r="E37" s="93">
        <v>42.866666666666667</v>
      </c>
      <c r="F37" s="93">
        <v>44.4</v>
      </c>
      <c r="G37" s="93">
        <v>45.933333333333337</v>
      </c>
      <c r="H37" s="93">
        <v>47.466666666666669</v>
      </c>
      <c r="I37" s="93">
        <v>49</v>
      </c>
      <c r="J37" s="93">
        <v>50.933333333333337</v>
      </c>
      <c r="K37" s="93">
        <v>52.866666666666667</v>
      </c>
      <c r="L37" s="93">
        <v>54.8</v>
      </c>
      <c r="M37" s="93">
        <v>56.733333333333341</v>
      </c>
      <c r="N37" s="93">
        <v>58.666666666666664</v>
      </c>
      <c r="O37" s="93">
        <v>61.133333333333333</v>
      </c>
      <c r="P37" s="93">
        <v>63.6</v>
      </c>
      <c r="Q37" s="93">
        <v>66.066666666666663</v>
      </c>
      <c r="R37" s="93">
        <v>68.533333333333317</v>
      </c>
      <c r="S37" s="93">
        <v>71</v>
      </c>
      <c r="T37" s="93">
        <v>73.466666666666669</v>
      </c>
      <c r="U37" s="93">
        <v>75.933333333333323</v>
      </c>
      <c r="V37" s="93">
        <v>78.400000000000006</v>
      </c>
      <c r="W37" s="93">
        <v>80.86666666666666</v>
      </c>
      <c r="X37" s="93">
        <v>83.333333333333329</v>
      </c>
      <c r="Y37" s="93">
        <v>86.6</v>
      </c>
      <c r="Z37" s="93">
        <v>89.86666666666666</v>
      </c>
      <c r="AA37" s="93">
        <v>93.133333333333312</v>
      </c>
      <c r="AB37" s="93">
        <v>96.4</v>
      </c>
      <c r="AC37" s="93">
        <v>99.666666666666671</v>
      </c>
      <c r="AD37" s="93">
        <v>103.26666666666667</v>
      </c>
      <c r="AE37" s="93">
        <v>106.86666666666666</v>
      </c>
      <c r="AF37" s="93">
        <v>110.46666666666667</v>
      </c>
      <c r="AG37" s="93">
        <v>114.06666666666666</v>
      </c>
      <c r="AH37" s="93">
        <v>117.66666666666667</v>
      </c>
    </row>
    <row r="38" spans="1:34" x14ac:dyDescent="0.2">
      <c r="A38" s="82">
        <v>2</v>
      </c>
      <c r="B38" s="86">
        <v>0.4</v>
      </c>
      <c r="C38" s="84">
        <f t="shared" si="7"/>
        <v>2004</v>
      </c>
      <c r="D38" s="88">
        <f t="shared" ref="D38:AH46" si="17">-(D8-D83)*1.5/4.5+D8</f>
        <v>41.333333333333336</v>
      </c>
      <c r="E38" s="88">
        <f t="shared" si="17"/>
        <v>42.866666666666667</v>
      </c>
      <c r="F38" s="88">
        <f t="shared" si="17"/>
        <v>44.4</v>
      </c>
      <c r="G38" s="88">
        <f t="shared" si="17"/>
        <v>45.933333333333337</v>
      </c>
      <c r="H38" s="88">
        <f t="shared" si="17"/>
        <v>47.466666666666669</v>
      </c>
      <c r="I38" s="88">
        <f t="shared" si="17"/>
        <v>49</v>
      </c>
      <c r="J38" s="88">
        <f t="shared" si="17"/>
        <v>50.933333333333337</v>
      </c>
      <c r="K38" s="88">
        <f t="shared" si="17"/>
        <v>52.866666666666667</v>
      </c>
      <c r="L38" s="88">
        <f t="shared" si="17"/>
        <v>54.800000000000004</v>
      </c>
      <c r="M38" s="88">
        <f t="shared" si="17"/>
        <v>56.733333333333341</v>
      </c>
      <c r="N38" s="88">
        <f t="shared" si="17"/>
        <v>58.666666666666664</v>
      </c>
      <c r="O38" s="88">
        <f t="shared" si="17"/>
        <v>61.133333333333333</v>
      </c>
      <c r="P38" s="88">
        <f t="shared" si="17"/>
        <v>63.599999999999994</v>
      </c>
      <c r="Q38" s="88">
        <f t="shared" si="17"/>
        <v>66.066666666666663</v>
      </c>
      <c r="R38" s="88">
        <f t="shared" si="17"/>
        <v>68.533333333333317</v>
      </c>
      <c r="S38" s="88">
        <f t="shared" si="17"/>
        <v>71</v>
      </c>
      <c r="T38" s="88">
        <f t="shared" si="17"/>
        <v>73.466666666666669</v>
      </c>
      <c r="U38" s="88">
        <f t="shared" si="17"/>
        <v>75.933333333333323</v>
      </c>
      <c r="V38" s="88">
        <f t="shared" si="17"/>
        <v>78.399999999999991</v>
      </c>
      <c r="W38" s="88">
        <f t="shared" si="17"/>
        <v>80.86666666666666</v>
      </c>
      <c r="X38" s="88">
        <f t="shared" si="17"/>
        <v>83.333333333333329</v>
      </c>
      <c r="Y38" s="88">
        <f t="shared" si="17"/>
        <v>86.6</v>
      </c>
      <c r="Z38" s="88">
        <f t="shared" si="17"/>
        <v>89.86666666666666</v>
      </c>
      <c r="AA38" s="88">
        <f t="shared" si="17"/>
        <v>93.133333333333312</v>
      </c>
      <c r="AB38" s="88">
        <f t="shared" si="17"/>
        <v>96.399999999999977</v>
      </c>
      <c r="AC38" s="88">
        <f t="shared" si="17"/>
        <v>99.666666666666671</v>
      </c>
      <c r="AD38" s="88">
        <f t="shared" si="17"/>
        <v>103.26666666666667</v>
      </c>
      <c r="AE38" s="88">
        <f t="shared" si="17"/>
        <v>106.86666666666666</v>
      </c>
      <c r="AF38" s="88">
        <f t="shared" si="17"/>
        <v>110.46666666666667</v>
      </c>
      <c r="AG38" s="88">
        <f t="shared" si="17"/>
        <v>114.06666666666666</v>
      </c>
      <c r="AH38" s="88">
        <f t="shared" si="17"/>
        <v>117.66666666666667</v>
      </c>
    </row>
    <row r="39" spans="1:34" x14ac:dyDescent="0.2">
      <c r="A39" s="82">
        <v>2</v>
      </c>
      <c r="B39" s="83">
        <v>0.6</v>
      </c>
      <c r="C39" s="84">
        <f t="shared" si="7"/>
        <v>2006</v>
      </c>
      <c r="D39" s="93">
        <f t="shared" si="17"/>
        <v>42.333333333333336</v>
      </c>
      <c r="E39" s="93">
        <f t="shared" si="17"/>
        <v>44</v>
      </c>
      <c r="F39" s="93">
        <f t="shared" si="17"/>
        <v>45.666666666666664</v>
      </c>
      <c r="G39" s="93">
        <f t="shared" si="17"/>
        <v>47.333333333333329</v>
      </c>
      <c r="H39" s="93">
        <f t="shared" si="17"/>
        <v>48.999999999999993</v>
      </c>
      <c r="I39" s="93">
        <f t="shared" si="17"/>
        <v>50.666666666666664</v>
      </c>
      <c r="J39" s="93">
        <f t="shared" si="17"/>
        <v>52.666666666666671</v>
      </c>
      <c r="K39" s="93">
        <f t="shared" si="17"/>
        <v>54.666666666666671</v>
      </c>
      <c r="L39" s="93">
        <f t="shared" si="17"/>
        <v>56.666666666666671</v>
      </c>
      <c r="M39" s="93">
        <f t="shared" si="17"/>
        <v>58.666666666666679</v>
      </c>
      <c r="N39" s="93">
        <f t="shared" si="17"/>
        <v>60.666666666666664</v>
      </c>
      <c r="O39" s="93">
        <f t="shared" si="17"/>
        <v>62.999999999999993</v>
      </c>
      <c r="P39" s="93">
        <f t="shared" si="17"/>
        <v>65.333333333333329</v>
      </c>
      <c r="Q39" s="93">
        <f t="shared" si="17"/>
        <v>67.666666666666657</v>
      </c>
      <c r="R39" s="93">
        <f t="shared" si="17"/>
        <v>69.999999999999986</v>
      </c>
      <c r="S39" s="93">
        <f t="shared" si="17"/>
        <v>72.333333333333329</v>
      </c>
      <c r="T39" s="93">
        <f t="shared" si="17"/>
        <v>75.066666666666663</v>
      </c>
      <c r="U39" s="93">
        <f t="shared" si="17"/>
        <v>77.8</v>
      </c>
      <c r="V39" s="93">
        <f t="shared" si="17"/>
        <v>80.533333333333331</v>
      </c>
      <c r="W39" s="93">
        <f t="shared" si="17"/>
        <v>83.266666666666666</v>
      </c>
      <c r="X39" s="93">
        <f t="shared" si="17"/>
        <v>86</v>
      </c>
      <c r="Y39" s="93">
        <f t="shared" si="17"/>
        <v>89.399999999999991</v>
      </c>
      <c r="Z39" s="93">
        <f t="shared" si="17"/>
        <v>92.8</v>
      </c>
      <c r="AA39" s="93">
        <f t="shared" si="17"/>
        <v>96.199999999999989</v>
      </c>
      <c r="AB39" s="93">
        <f t="shared" si="17"/>
        <v>99.59999999999998</v>
      </c>
      <c r="AC39" s="93">
        <f t="shared" si="17"/>
        <v>103</v>
      </c>
      <c r="AD39" s="93">
        <f t="shared" si="17"/>
        <v>107</v>
      </c>
      <c r="AE39" s="93">
        <f t="shared" si="17"/>
        <v>111.00000000000001</v>
      </c>
      <c r="AF39" s="93">
        <f t="shared" si="17"/>
        <v>115.00000000000001</v>
      </c>
      <c r="AG39" s="93">
        <f t="shared" si="17"/>
        <v>119.00000000000001</v>
      </c>
      <c r="AH39" s="93">
        <f t="shared" si="17"/>
        <v>123</v>
      </c>
    </row>
    <row r="40" spans="1:34" x14ac:dyDescent="0.2">
      <c r="A40" s="82">
        <v>2</v>
      </c>
      <c r="B40" s="92">
        <v>0.8</v>
      </c>
      <c r="C40" s="84">
        <f t="shared" si="7"/>
        <v>2008</v>
      </c>
      <c r="D40" s="88">
        <f t="shared" si="17"/>
        <v>43.333333333333336</v>
      </c>
      <c r="E40" s="88">
        <f t="shared" si="17"/>
        <v>45</v>
      </c>
      <c r="F40" s="88">
        <f t="shared" si="17"/>
        <v>46.666666666666664</v>
      </c>
      <c r="G40" s="88">
        <f t="shared" si="17"/>
        <v>48.333333333333329</v>
      </c>
      <c r="H40" s="88">
        <f t="shared" si="17"/>
        <v>49.999999999999993</v>
      </c>
      <c r="I40" s="88">
        <f t="shared" si="17"/>
        <v>51.666666666666664</v>
      </c>
      <c r="J40" s="88">
        <f t="shared" si="17"/>
        <v>53.666666666666671</v>
      </c>
      <c r="K40" s="88">
        <f t="shared" si="17"/>
        <v>55.666666666666671</v>
      </c>
      <c r="L40" s="88">
        <f t="shared" si="17"/>
        <v>57.666666666666671</v>
      </c>
      <c r="M40" s="88">
        <f t="shared" si="17"/>
        <v>59.666666666666679</v>
      </c>
      <c r="N40" s="88">
        <f t="shared" si="17"/>
        <v>61.666666666666664</v>
      </c>
      <c r="O40" s="88">
        <f t="shared" si="17"/>
        <v>64.133333333333326</v>
      </c>
      <c r="P40" s="88">
        <f t="shared" si="17"/>
        <v>66.599999999999994</v>
      </c>
      <c r="Q40" s="88">
        <f t="shared" si="17"/>
        <v>69.066666666666663</v>
      </c>
      <c r="R40" s="88">
        <f t="shared" si="17"/>
        <v>71.533333333333317</v>
      </c>
      <c r="S40" s="88">
        <f t="shared" si="17"/>
        <v>74</v>
      </c>
      <c r="T40" s="88">
        <f t="shared" si="17"/>
        <v>76.933333333333337</v>
      </c>
      <c r="U40" s="88">
        <f t="shared" si="17"/>
        <v>79.866666666666674</v>
      </c>
      <c r="V40" s="88">
        <f t="shared" si="17"/>
        <v>82.800000000000011</v>
      </c>
      <c r="W40" s="88">
        <f t="shared" si="17"/>
        <v>85.733333333333348</v>
      </c>
      <c r="X40" s="88">
        <f t="shared" si="17"/>
        <v>88.666666666666671</v>
      </c>
      <c r="Y40" s="88">
        <f t="shared" si="17"/>
        <v>92.266666666666666</v>
      </c>
      <c r="Z40" s="88">
        <f t="shared" si="17"/>
        <v>95.86666666666666</v>
      </c>
      <c r="AA40" s="88">
        <f t="shared" si="17"/>
        <v>99.466666666666669</v>
      </c>
      <c r="AB40" s="88">
        <f t="shared" si="17"/>
        <v>103.06666666666666</v>
      </c>
      <c r="AC40" s="88">
        <f t="shared" si="17"/>
        <v>106.66666666666667</v>
      </c>
      <c r="AD40" s="88">
        <f t="shared" si="17"/>
        <v>110.8</v>
      </c>
      <c r="AE40" s="88">
        <f t="shared" si="17"/>
        <v>114.93333333333332</v>
      </c>
      <c r="AF40" s="88">
        <f t="shared" si="17"/>
        <v>119.06666666666666</v>
      </c>
      <c r="AG40" s="88">
        <f t="shared" si="17"/>
        <v>123.19999999999999</v>
      </c>
      <c r="AH40" s="88">
        <f t="shared" si="17"/>
        <v>127.33333333333333</v>
      </c>
    </row>
    <row r="41" spans="1:34" x14ac:dyDescent="0.2">
      <c r="A41" s="82">
        <v>2</v>
      </c>
      <c r="B41" s="83">
        <v>1</v>
      </c>
      <c r="C41" s="84">
        <f t="shared" si="7"/>
        <v>2010</v>
      </c>
      <c r="D41" s="93">
        <f t="shared" si="17"/>
        <v>44.333333333333336</v>
      </c>
      <c r="E41" s="93">
        <f t="shared" si="17"/>
        <v>46.133333333333333</v>
      </c>
      <c r="F41" s="93">
        <f t="shared" si="17"/>
        <v>47.93333333333333</v>
      </c>
      <c r="G41" s="93">
        <f t="shared" si="17"/>
        <v>49.733333333333334</v>
      </c>
      <c r="H41" s="93">
        <f t="shared" si="17"/>
        <v>51.533333333333331</v>
      </c>
      <c r="I41" s="93">
        <f t="shared" si="17"/>
        <v>53.333333333333336</v>
      </c>
      <c r="J41" s="93">
        <f t="shared" si="17"/>
        <v>55.333333333333336</v>
      </c>
      <c r="K41" s="93">
        <f t="shared" si="17"/>
        <v>57.333333333333336</v>
      </c>
      <c r="L41" s="93">
        <f t="shared" si="17"/>
        <v>59.333333333333343</v>
      </c>
      <c r="M41" s="93">
        <f t="shared" si="17"/>
        <v>61.333333333333343</v>
      </c>
      <c r="N41" s="93">
        <f t="shared" si="17"/>
        <v>63.333333333333336</v>
      </c>
      <c r="O41" s="93">
        <f t="shared" si="17"/>
        <v>65.86666666666666</v>
      </c>
      <c r="P41" s="93">
        <f t="shared" si="17"/>
        <v>68.399999999999991</v>
      </c>
      <c r="Q41" s="93">
        <f t="shared" si="17"/>
        <v>70.933333333333323</v>
      </c>
      <c r="R41" s="93">
        <f t="shared" si="17"/>
        <v>73.466666666666654</v>
      </c>
      <c r="S41" s="93">
        <f t="shared" si="17"/>
        <v>76</v>
      </c>
      <c r="T41" s="93">
        <f t="shared" si="17"/>
        <v>79.066666666666663</v>
      </c>
      <c r="U41" s="93">
        <f t="shared" si="17"/>
        <v>82.13333333333334</v>
      </c>
      <c r="V41" s="93">
        <f t="shared" si="17"/>
        <v>85.200000000000017</v>
      </c>
      <c r="W41" s="93">
        <f t="shared" si="17"/>
        <v>88.26666666666668</v>
      </c>
      <c r="X41" s="93">
        <f t="shared" si="17"/>
        <v>91.333333333333329</v>
      </c>
      <c r="Y41" s="93">
        <f t="shared" si="17"/>
        <v>95.13333333333334</v>
      </c>
      <c r="Z41" s="93">
        <f t="shared" si="17"/>
        <v>98.933333333333337</v>
      </c>
      <c r="AA41" s="93">
        <f t="shared" si="17"/>
        <v>102.73333333333333</v>
      </c>
      <c r="AB41" s="93">
        <f t="shared" si="17"/>
        <v>106.53333333333335</v>
      </c>
      <c r="AC41" s="93">
        <f t="shared" si="17"/>
        <v>110.33333333333333</v>
      </c>
      <c r="AD41" s="93">
        <f t="shared" si="17"/>
        <v>114.66666666666667</v>
      </c>
      <c r="AE41" s="93">
        <f t="shared" si="17"/>
        <v>119</v>
      </c>
      <c r="AF41" s="93">
        <f t="shared" si="17"/>
        <v>123.33333333333334</v>
      </c>
      <c r="AG41" s="93">
        <f t="shared" si="17"/>
        <v>127.66666666666669</v>
      </c>
      <c r="AH41" s="93">
        <f t="shared" si="17"/>
        <v>132</v>
      </c>
    </row>
    <row r="42" spans="1:34" x14ac:dyDescent="0.2">
      <c r="A42" s="82">
        <v>2</v>
      </c>
      <c r="B42" s="92">
        <v>1.2</v>
      </c>
      <c r="C42" s="84">
        <f t="shared" si="7"/>
        <v>2012</v>
      </c>
      <c r="D42" s="88">
        <f t="shared" si="17"/>
        <v>46</v>
      </c>
      <c r="E42" s="88">
        <f t="shared" si="17"/>
        <v>47.6</v>
      </c>
      <c r="F42" s="88">
        <f t="shared" si="17"/>
        <v>49.199999999999996</v>
      </c>
      <c r="G42" s="88">
        <f t="shared" si="17"/>
        <v>50.8</v>
      </c>
      <c r="H42" s="88">
        <f t="shared" si="17"/>
        <v>52.4</v>
      </c>
      <c r="I42" s="88">
        <f t="shared" si="17"/>
        <v>54</v>
      </c>
      <c r="J42" s="88">
        <f t="shared" si="17"/>
        <v>56.199999999999996</v>
      </c>
      <c r="K42" s="88">
        <f t="shared" si="17"/>
        <v>58.4</v>
      </c>
      <c r="L42" s="88">
        <f t="shared" si="17"/>
        <v>60.6</v>
      </c>
      <c r="M42" s="88">
        <f t="shared" si="17"/>
        <v>62.800000000000004</v>
      </c>
      <c r="N42" s="88">
        <f t="shared" si="17"/>
        <v>65</v>
      </c>
      <c r="O42" s="88">
        <f t="shared" si="17"/>
        <v>67.533333333333331</v>
      </c>
      <c r="P42" s="88">
        <f t="shared" si="17"/>
        <v>70.066666666666663</v>
      </c>
      <c r="Q42" s="88">
        <f t="shared" si="17"/>
        <v>72.599999999999994</v>
      </c>
      <c r="R42" s="88">
        <f t="shared" si="17"/>
        <v>75.133333333333326</v>
      </c>
      <c r="S42" s="88">
        <f t="shared" si="17"/>
        <v>77.666666666666671</v>
      </c>
      <c r="T42" s="88">
        <f t="shared" si="17"/>
        <v>80.933333333333337</v>
      </c>
      <c r="U42" s="88">
        <f t="shared" si="17"/>
        <v>84.199999999999989</v>
      </c>
      <c r="V42" s="88">
        <f t="shared" si="17"/>
        <v>87.466666666666654</v>
      </c>
      <c r="W42" s="88">
        <f t="shared" si="17"/>
        <v>90.73333333333332</v>
      </c>
      <c r="X42" s="88">
        <f t="shared" si="17"/>
        <v>94</v>
      </c>
      <c r="Y42" s="88">
        <f t="shared" si="17"/>
        <v>97.8</v>
      </c>
      <c r="Z42" s="88">
        <f t="shared" si="17"/>
        <v>101.60000000000001</v>
      </c>
      <c r="AA42" s="88">
        <f t="shared" si="17"/>
        <v>105.4</v>
      </c>
      <c r="AB42" s="88">
        <f t="shared" si="17"/>
        <v>109.2</v>
      </c>
      <c r="AC42" s="88">
        <f t="shared" si="17"/>
        <v>113</v>
      </c>
      <c r="AD42" s="88">
        <f t="shared" si="17"/>
        <v>117.53333333333333</v>
      </c>
      <c r="AE42" s="88">
        <f t="shared" si="17"/>
        <v>122.06666666666666</v>
      </c>
      <c r="AF42" s="88">
        <f t="shared" si="17"/>
        <v>126.6</v>
      </c>
      <c r="AG42" s="88">
        <f t="shared" si="17"/>
        <v>131.13333333333333</v>
      </c>
      <c r="AH42" s="88">
        <f t="shared" si="17"/>
        <v>135.66666666666666</v>
      </c>
    </row>
    <row r="43" spans="1:34" x14ac:dyDescent="0.2">
      <c r="A43" s="82">
        <v>2</v>
      </c>
      <c r="B43" s="83">
        <v>1.4</v>
      </c>
      <c r="C43" s="84">
        <f t="shared" si="7"/>
        <v>2014</v>
      </c>
      <c r="D43" s="93">
        <f t="shared" si="17"/>
        <v>46.666666666666664</v>
      </c>
      <c r="E43" s="93">
        <f t="shared" si="17"/>
        <v>48.333333333333329</v>
      </c>
      <c r="F43" s="93">
        <f t="shared" si="17"/>
        <v>49.999999999999993</v>
      </c>
      <c r="G43" s="93">
        <f t="shared" si="17"/>
        <v>51.666666666666657</v>
      </c>
      <c r="H43" s="93">
        <f t="shared" si="17"/>
        <v>53.333333333333321</v>
      </c>
      <c r="I43" s="93">
        <f t="shared" si="17"/>
        <v>55</v>
      </c>
      <c r="J43" s="93">
        <f t="shared" si="17"/>
        <v>57.333333333333336</v>
      </c>
      <c r="K43" s="93">
        <f t="shared" si="17"/>
        <v>59.666666666666664</v>
      </c>
      <c r="L43" s="93">
        <f t="shared" si="17"/>
        <v>61.999999999999993</v>
      </c>
      <c r="M43" s="93">
        <f t="shared" si="17"/>
        <v>64.333333333333329</v>
      </c>
      <c r="N43" s="93">
        <f t="shared" si="17"/>
        <v>66.666666666666671</v>
      </c>
      <c r="O43" s="93">
        <f t="shared" si="17"/>
        <v>69.333333333333329</v>
      </c>
      <c r="P43" s="93">
        <f t="shared" si="17"/>
        <v>72</v>
      </c>
      <c r="Q43" s="93">
        <f t="shared" si="17"/>
        <v>74.666666666666671</v>
      </c>
      <c r="R43" s="93">
        <f t="shared" si="17"/>
        <v>77.333333333333329</v>
      </c>
      <c r="S43" s="93">
        <f t="shared" si="17"/>
        <v>80</v>
      </c>
      <c r="T43" s="93">
        <f t="shared" si="17"/>
        <v>83.333333333333329</v>
      </c>
      <c r="U43" s="93">
        <f t="shared" si="17"/>
        <v>86.666666666666657</v>
      </c>
      <c r="V43" s="93">
        <f t="shared" si="17"/>
        <v>89.999999999999986</v>
      </c>
      <c r="W43" s="93">
        <f t="shared" si="17"/>
        <v>93.333333333333314</v>
      </c>
      <c r="X43" s="93">
        <f t="shared" si="17"/>
        <v>96.666666666666671</v>
      </c>
      <c r="Y43" s="93">
        <f t="shared" si="17"/>
        <v>100.60000000000001</v>
      </c>
      <c r="Z43" s="93">
        <f t="shared" si="17"/>
        <v>104.53333333333335</v>
      </c>
      <c r="AA43" s="93">
        <f t="shared" si="17"/>
        <v>108.46666666666668</v>
      </c>
      <c r="AB43" s="93">
        <f t="shared" si="17"/>
        <v>112.40000000000002</v>
      </c>
      <c r="AC43" s="93">
        <f t="shared" si="17"/>
        <v>116.33333333333333</v>
      </c>
      <c r="AD43" s="93">
        <f t="shared" si="17"/>
        <v>121.06666666666666</v>
      </c>
      <c r="AE43" s="93">
        <f t="shared" si="17"/>
        <v>125.79999999999998</v>
      </c>
      <c r="AF43" s="93">
        <f t="shared" si="17"/>
        <v>130.5333333333333</v>
      </c>
      <c r="AG43" s="93">
        <f t="shared" si="17"/>
        <v>135.26666666666662</v>
      </c>
      <c r="AH43" s="93">
        <f t="shared" si="17"/>
        <v>140</v>
      </c>
    </row>
    <row r="44" spans="1:34" x14ac:dyDescent="0.2">
      <c r="A44" s="82">
        <v>2</v>
      </c>
      <c r="B44" s="92">
        <v>1.6</v>
      </c>
      <c r="C44" s="84">
        <f t="shared" si="7"/>
        <v>2016</v>
      </c>
      <c r="D44" s="88">
        <f t="shared" si="17"/>
        <v>47</v>
      </c>
      <c r="E44" s="88">
        <f t="shared" si="17"/>
        <v>48.933333333333337</v>
      </c>
      <c r="F44" s="88">
        <f t="shared" si="17"/>
        <v>50.866666666666667</v>
      </c>
      <c r="G44" s="88">
        <f t="shared" si="17"/>
        <v>52.800000000000004</v>
      </c>
      <c r="H44" s="88">
        <f t="shared" si="17"/>
        <v>54.733333333333341</v>
      </c>
      <c r="I44" s="88">
        <f t="shared" si="17"/>
        <v>56.666666666666664</v>
      </c>
      <c r="J44" s="88">
        <f t="shared" si="17"/>
        <v>58.866666666666667</v>
      </c>
      <c r="K44" s="88">
        <f t="shared" si="17"/>
        <v>61.06666666666667</v>
      </c>
      <c r="L44" s="88">
        <f t="shared" si="17"/>
        <v>63.266666666666673</v>
      </c>
      <c r="M44" s="88">
        <f t="shared" si="17"/>
        <v>65.466666666666683</v>
      </c>
      <c r="N44" s="88">
        <f t="shared" si="17"/>
        <v>67.666666666666671</v>
      </c>
      <c r="O44" s="88">
        <f t="shared" si="17"/>
        <v>70.533333333333331</v>
      </c>
      <c r="P44" s="88">
        <f t="shared" si="17"/>
        <v>73.400000000000006</v>
      </c>
      <c r="Q44" s="88">
        <f t="shared" si="17"/>
        <v>76.26666666666668</v>
      </c>
      <c r="R44" s="88">
        <f t="shared" si="17"/>
        <v>79.13333333333334</v>
      </c>
      <c r="S44" s="88">
        <f t="shared" si="17"/>
        <v>82</v>
      </c>
      <c r="T44" s="88">
        <f t="shared" si="17"/>
        <v>85.399999999999991</v>
      </c>
      <c r="U44" s="88">
        <f t="shared" si="17"/>
        <v>88.8</v>
      </c>
      <c r="V44" s="88">
        <f t="shared" si="17"/>
        <v>92.199999999999989</v>
      </c>
      <c r="W44" s="88">
        <f t="shared" si="17"/>
        <v>95.59999999999998</v>
      </c>
      <c r="X44" s="88">
        <f t="shared" si="17"/>
        <v>99</v>
      </c>
      <c r="Y44" s="88">
        <f t="shared" si="17"/>
        <v>103.06666666666668</v>
      </c>
      <c r="Z44" s="88">
        <f t="shared" si="17"/>
        <v>107.13333333333334</v>
      </c>
      <c r="AA44" s="88">
        <f t="shared" si="17"/>
        <v>111.20000000000002</v>
      </c>
      <c r="AB44" s="88">
        <f t="shared" si="17"/>
        <v>115.26666666666669</v>
      </c>
      <c r="AC44" s="88">
        <f t="shared" si="17"/>
        <v>119.33333333333333</v>
      </c>
      <c r="AD44" s="88">
        <f t="shared" si="17"/>
        <v>124.13333333333334</v>
      </c>
      <c r="AE44" s="88">
        <f t="shared" si="17"/>
        <v>128.93333333333334</v>
      </c>
      <c r="AF44" s="88">
        <f t="shared" si="17"/>
        <v>133.73333333333335</v>
      </c>
      <c r="AG44" s="88">
        <f t="shared" si="17"/>
        <v>138.53333333333333</v>
      </c>
      <c r="AH44" s="88">
        <f t="shared" si="17"/>
        <v>143.33333333333334</v>
      </c>
    </row>
    <row r="45" spans="1:34" x14ac:dyDescent="0.2">
      <c r="A45" s="82">
        <v>2</v>
      </c>
      <c r="B45" s="83">
        <v>1.8</v>
      </c>
      <c r="C45" s="84">
        <f t="shared" si="7"/>
        <v>2018</v>
      </c>
      <c r="D45" s="93">
        <f t="shared" si="17"/>
        <v>48.666666666666664</v>
      </c>
      <c r="E45" s="93">
        <f t="shared" si="17"/>
        <v>50.466666666666669</v>
      </c>
      <c r="F45" s="93">
        <f t="shared" si="17"/>
        <v>52.266666666666666</v>
      </c>
      <c r="G45" s="93">
        <f t="shared" si="17"/>
        <v>54.066666666666663</v>
      </c>
      <c r="H45" s="93">
        <f t="shared" si="17"/>
        <v>55.866666666666667</v>
      </c>
      <c r="I45" s="93">
        <f t="shared" si="17"/>
        <v>57.666666666666664</v>
      </c>
      <c r="J45" s="93">
        <f t="shared" si="17"/>
        <v>59.999999999999993</v>
      </c>
      <c r="K45" s="93">
        <f t="shared" si="17"/>
        <v>62.333333333333321</v>
      </c>
      <c r="L45" s="93">
        <f t="shared" si="17"/>
        <v>64.666666666666657</v>
      </c>
      <c r="M45" s="93">
        <f t="shared" si="17"/>
        <v>66.999999999999986</v>
      </c>
      <c r="N45" s="93">
        <f t="shared" si="17"/>
        <v>69.333333333333329</v>
      </c>
      <c r="O45" s="93">
        <f t="shared" si="17"/>
        <v>72.2</v>
      </c>
      <c r="P45" s="93">
        <f t="shared" si="17"/>
        <v>75.066666666666677</v>
      </c>
      <c r="Q45" s="93">
        <f t="shared" si="17"/>
        <v>77.933333333333337</v>
      </c>
      <c r="R45" s="93">
        <f t="shared" si="17"/>
        <v>80.800000000000011</v>
      </c>
      <c r="S45" s="93">
        <f t="shared" si="17"/>
        <v>83.666666666666671</v>
      </c>
      <c r="T45" s="93">
        <f t="shared" si="17"/>
        <v>87.266666666666666</v>
      </c>
      <c r="U45" s="93">
        <f t="shared" si="17"/>
        <v>90.86666666666666</v>
      </c>
      <c r="V45" s="93">
        <f t="shared" si="17"/>
        <v>94.466666666666669</v>
      </c>
      <c r="W45" s="93">
        <f t="shared" si="17"/>
        <v>98.066666666666663</v>
      </c>
      <c r="X45" s="93">
        <f t="shared" si="17"/>
        <v>101.66666666666667</v>
      </c>
      <c r="Y45" s="93">
        <f t="shared" si="17"/>
        <v>105.86666666666666</v>
      </c>
      <c r="Z45" s="93">
        <f t="shared" si="17"/>
        <v>110.06666666666666</v>
      </c>
      <c r="AA45" s="93">
        <f t="shared" si="17"/>
        <v>114.26666666666667</v>
      </c>
      <c r="AB45" s="93">
        <f t="shared" si="17"/>
        <v>118.46666666666665</v>
      </c>
      <c r="AC45" s="93">
        <f t="shared" si="17"/>
        <v>122.66666666666667</v>
      </c>
      <c r="AD45" s="93">
        <f t="shared" si="17"/>
        <v>127.53333333333333</v>
      </c>
      <c r="AE45" s="93">
        <f t="shared" si="17"/>
        <v>132.4</v>
      </c>
      <c r="AF45" s="93">
        <f t="shared" si="17"/>
        <v>137.26666666666668</v>
      </c>
      <c r="AG45" s="93">
        <f t="shared" si="17"/>
        <v>142.13333333333335</v>
      </c>
      <c r="AH45" s="93">
        <f t="shared" si="17"/>
        <v>147</v>
      </c>
    </row>
    <row r="46" spans="1:34" x14ac:dyDescent="0.2">
      <c r="A46" s="82">
        <v>2</v>
      </c>
      <c r="B46" s="92">
        <v>2</v>
      </c>
      <c r="C46" s="84">
        <f t="shared" si="7"/>
        <v>2020</v>
      </c>
      <c r="D46" s="88">
        <f t="shared" si="17"/>
        <v>49.666666666666664</v>
      </c>
      <c r="E46" s="88">
        <f t="shared" si="17"/>
        <v>51.6</v>
      </c>
      <c r="F46" s="88">
        <f t="shared" si="17"/>
        <v>53.533333333333339</v>
      </c>
      <c r="G46" s="88">
        <f t="shared" si="17"/>
        <v>55.466666666666669</v>
      </c>
      <c r="H46" s="88">
        <f t="shared" si="17"/>
        <v>57.400000000000006</v>
      </c>
      <c r="I46" s="88">
        <f t="shared" si="17"/>
        <v>59.333333333333336</v>
      </c>
      <c r="J46" s="88">
        <f t="shared" si="17"/>
        <v>61.666666666666664</v>
      </c>
      <c r="K46" s="88">
        <f t="shared" ref="K46:AH46" si="18">-(K16-K91)*1.5/4.5+K16</f>
        <v>63.999999999999993</v>
      </c>
      <c r="L46" s="88">
        <f t="shared" si="18"/>
        <v>66.333333333333314</v>
      </c>
      <c r="M46" s="88">
        <f t="shared" si="18"/>
        <v>68.666666666666643</v>
      </c>
      <c r="N46" s="88">
        <f t="shared" si="18"/>
        <v>71</v>
      </c>
      <c r="O46" s="88">
        <f t="shared" si="18"/>
        <v>73.933333333333337</v>
      </c>
      <c r="P46" s="88">
        <f t="shared" si="18"/>
        <v>76.866666666666674</v>
      </c>
      <c r="Q46" s="88">
        <f t="shared" si="18"/>
        <v>79.800000000000011</v>
      </c>
      <c r="R46" s="88">
        <f t="shared" si="18"/>
        <v>82.733333333333334</v>
      </c>
      <c r="S46" s="88">
        <f t="shared" si="18"/>
        <v>85.666666666666671</v>
      </c>
      <c r="T46" s="88">
        <f t="shared" si="18"/>
        <v>89.266666666666666</v>
      </c>
      <c r="U46" s="88">
        <f t="shared" si="18"/>
        <v>92.86666666666666</v>
      </c>
      <c r="V46" s="88">
        <f t="shared" si="18"/>
        <v>96.466666666666669</v>
      </c>
      <c r="W46" s="88">
        <f t="shared" si="18"/>
        <v>100.06666666666666</v>
      </c>
      <c r="X46" s="88">
        <f t="shared" si="18"/>
        <v>103.66666666666667</v>
      </c>
      <c r="Y46" s="88">
        <f t="shared" si="18"/>
        <v>108</v>
      </c>
      <c r="Z46" s="88">
        <f t="shared" si="18"/>
        <v>112.33333333333333</v>
      </c>
      <c r="AA46" s="88">
        <f t="shared" si="18"/>
        <v>116.66666666666667</v>
      </c>
      <c r="AB46" s="88">
        <f t="shared" si="18"/>
        <v>121.00000000000001</v>
      </c>
      <c r="AC46" s="88">
        <f t="shared" si="18"/>
        <v>125.33333333333333</v>
      </c>
      <c r="AD46" s="88">
        <f t="shared" si="18"/>
        <v>130.4</v>
      </c>
      <c r="AE46" s="88">
        <f t="shared" si="18"/>
        <v>135.46666666666667</v>
      </c>
      <c r="AF46" s="88">
        <f t="shared" si="18"/>
        <v>140.53333333333333</v>
      </c>
      <c r="AG46" s="88">
        <f t="shared" si="18"/>
        <v>145.6</v>
      </c>
      <c r="AH46" s="88">
        <f t="shared" si="18"/>
        <v>150.66666666666666</v>
      </c>
    </row>
    <row r="47" spans="1:34" x14ac:dyDescent="0.2">
      <c r="A47" s="82">
        <v>2</v>
      </c>
      <c r="B47" s="83">
        <v>2.2000000000000002</v>
      </c>
      <c r="C47" s="84">
        <f t="shared" si="7"/>
        <v>2022</v>
      </c>
      <c r="D47" s="93">
        <f t="shared" ref="D47:AH51" si="19">-(D17-D92)*1.5/4.5+D17</f>
        <v>50.333333333333336</v>
      </c>
      <c r="E47" s="93">
        <f t="shared" si="19"/>
        <v>52.333333333333336</v>
      </c>
      <c r="F47" s="93">
        <f t="shared" si="19"/>
        <v>54.333333333333336</v>
      </c>
      <c r="G47" s="93">
        <f t="shared" si="19"/>
        <v>56.333333333333343</v>
      </c>
      <c r="H47" s="93">
        <f t="shared" si="19"/>
        <v>58.333333333333343</v>
      </c>
      <c r="I47" s="93">
        <f t="shared" si="19"/>
        <v>60.333333333333336</v>
      </c>
      <c r="J47" s="93">
        <f t="shared" si="19"/>
        <v>62.8</v>
      </c>
      <c r="K47" s="93">
        <f t="shared" si="19"/>
        <v>65.266666666666666</v>
      </c>
      <c r="L47" s="93">
        <f t="shared" si="19"/>
        <v>67.73333333333332</v>
      </c>
      <c r="M47" s="93">
        <f t="shared" si="19"/>
        <v>70.199999999999989</v>
      </c>
      <c r="N47" s="93">
        <f t="shared" si="19"/>
        <v>72.666666666666671</v>
      </c>
      <c r="O47" s="93">
        <f t="shared" si="19"/>
        <v>75.86666666666666</v>
      </c>
      <c r="P47" s="93">
        <f t="shared" si="19"/>
        <v>79.066666666666663</v>
      </c>
      <c r="Q47" s="93">
        <f t="shared" si="19"/>
        <v>82.266666666666652</v>
      </c>
      <c r="R47" s="93">
        <f t="shared" si="19"/>
        <v>85.466666666666654</v>
      </c>
      <c r="S47" s="93">
        <f t="shared" si="19"/>
        <v>88.666666666666671</v>
      </c>
      <c r="T47" s="93">
        <f t="shared" si="19"/>
        <v>92.2</v>
      </c>
      <c r="U47" s="93">
        <f t="shared" si="19"/>
        <v>95.733333333333334</v>
      </c>
      <c r="V47" s="93">
        <f t="shared" si="19"/>
        <v>99.266666666666666</v>
      </c>
      <c r="W47" s="93">
        <f t="shared" si="19"/>
        <v>102.8</v>
      </c>
      <c r="X47" s="93">
        <f t="shared" si="19"/>
        <v>106.33333333333333</v>
      </c>
      <c r="Y47" s="93">
        <f t="shared" si="19"/>
        <v>110.66666666666667</v>
      </c>
      <c r="Z47" s="93">
        <f t="shared" si="19"/>
        <v>115</v>
      </c>
      <c r="AA47" s="93">
        <f t="shared" si="19"/>
        <v>119.33333333333334</v>
      </c>
      <c r="AB47" s="93">
        <f t="shared" si="19"/>
        <v>123.66666666666669</v>
      </c>
      <c r="AC47" s="93">
        <f t="shared" si="19"/>
        <v>128</v>
      </c>
      <c r="AD47" s="93">
        <f t="shared" si="19"/>
        <v>133.06666666666666</v>
      </c>
      <c r="AE47" s="93">
        <f t="shared" si="19"/>
        <v>138.13333333333333</v>
      </c>
      <c r="AF47" s="93">
        <f t="shared" si="19"/>
        <v>143.19999999999999</v>
      </c>
      <c r="AG47" s="93">
        <f t="shared" si="19"/>
        <v>148.26666666666665</v>
      </c>
      <c r="AH47" s="93">
        <f t="shared" si="19"/>
        <v>153.33333333333334</v>
      </c>
    </row>
    <row r="48" spans="1:34" x14ac:dyDescent="0.2">
      <c r="A48" s="82">
        <v>2</v>
      </c>
      <c r="B48" s="92">
        <v>2.4</v>
      </c>
      <c r="C48" s="84">
        <f t="shared" si="7"/>
        <v>2024</v>
      </c>
      <c r="D48" s="88">
        <f t="shared" si="19"/>
        <v>51.333333333333336</v>
      </c>
      <c r="E48" s="88">
        <f t="shared" si="19"/>
        <v>53.333333333333336</v>
      </c>
      <c r="F48" s="88">
        <f t="shared" si="19"/>
        <v>55.333333333333336</v>
      </c>
      <c r="G48" s="88">
        <f t="shared" si="19"/>
        <v>57.333333333333343</v>
      </c>
      <c r="H48" s="88">
        <f t="shared" si="19"/>
        <v>59.333333333333343</v>
      </c>
      <c r="I48" s="88">
        <f t="shared" si="19"/>
        <v>61.333333333333336</v>
      </c>
      <c r="J48" s="88">
        <f t="shared" si="19"/>
        <v>63.8</v>
      </c>
      <c r="K48" s="88">
        <f t="shared" si="19"/>
        <v>66.266666666666666</v>
      </c>
      <c r="L48" s="88">
        <f t="shared" si="19"/>
        <v>68.73333333333332</v>
      </c>
      <c r="M48" s="88">
        <f t="shared" si="19"/>
        <v>71.199999999999989</v>
      </c>
      <c r="N48" s="88">
        <f t="shared" si="19"/>
        <v>73.666666666666671</v>
      </c>
      <c r="O48" s="88">
        <f t="shared" si="19"/>
        <v>76.800000000000011</v>
      </c>
      <c r="P48" s="88">
        <f t="shared" si="19"/>
        <v>79.933333333333337</v>
      </c>
      <c r="Q48" s="88">
        <f t="shared" si="19"/>
        <v>83.066666666666677</v>
      </c>
      <c r="R48" s="88">
        <f t="shared" si="19"/>
        <v>86.200000000000017</v>
      </c>
      <c r="S48" s="88">
        <f t="shared" si="19"/>
        <v>89.333333333333329</v>
      </c>
      <c r="T48" s="88">
        <f t="shared" si="19"/>
        <v>93.066666666666663</v>
      </c>
      <c r="U48" s="88">
        <f t="shared" si="19"/>
        <v>96.8</v>
      </c>
      <c r="V48" s="88">
        <f t="shared" si="19"/>
        <v>100.53333333333333</v>
      </c>
      <c r="W48" s="88">
        <f t="shared" si="19"/>
        <v>104.26666666666667</v>
      </c>
      <c r="X48" s="88">
        <f t="shared" si="19"/>
        <v>108</v>
      </c>
      <c r="Y48" s="88">
        <f t="shared" si="19"/>
        <v>112.53333333333333</v>
      </c>
      <c r="Z48" s="88">
        <f t="shared" si="19"/>
        <v>117.06666666666666</v>
      </c>
      <c r="AA48" s="88">
        <f t="shared" si="19"/>
        <v>121.6</v>
      </c>
      <c r="AB48" s="88">
        <f t="shared" si="19"/>
        <v>126.13333333333333</v>
      </c>
      <c r="AC48" s="88">
        <f t="shared" si="19"/>
        <v>130.66666666666666</v>
      </c>
      <c r="AD48" s="88">
        <f t="shared" si="19"/>
        <v>135.93333333333334</v>
      </c>
      <c r="AE48" s="88">
        <f t="shared" si="19"/>
        <v>141.20000000000002</v>
      </c>
      <c r="AF48" s="88">
        <f t="shared" si="19"/>
        <v>146.4666666666667</v>
      </c>
      <c r="AG48" s="88">
        <f t="shared" si="19"/>
        <v>151.73333333333338</v>
      </c>
      <c r="AH48" s="88">
        <f t="shared" si="19"/>
        <v>157</v>
      </c>
    </row>
    <row r="49" spans="1:34" x14ac:dyDescent="0.2">
      <c r="A49" s="82">
        <v>2</v>
      </c>
      <c r="B49" s="83">
        <v>2.6</v>
      </c>
      <c r="C49" s="84">
        <f t="shared" si="7"/>
        <v>2026</v>
      </c>
      <c r="D49" s="93">
        <f t="shared" si="19"/>
        <v>52.333333333333336</v>
      </c>
      <c r="E49" s="93">
        <f t="shared" si="19"/>
        <v>54.466666666666669</v>
      </c>
      <c r="F49" s="93">
        <f t="shared" si="19"/>
        <v>56.6</v>
      </c>
      <c r="G49" s="93">
        <f t="shared" si="19"/>
        <v>58.733333333333334</v>
      </c>
      <c r="H49" s="93">
        <f t="shared" si="19"/>
        <v>60.866666666666674</v>
      </c>
      <c r="I49" s="93">
        <f t="shared" si="19"/>
        <v>63</v>
      </c>
      <c r="J49" s="93">
        <f t="shared" si="19"/>
        <v>65.466666666666669</v>
      </c>
      <c r="K49" s="93">
        <f t="shared" si="19"/>
        <v>67.933333333333323</v>
      </c>
      <c r="L49" s="93">
        <f t="shared" si="19"/>
        <v>70.399999999999991</v>
      </c>
      <c r="M49" s="93">
        <f t="shared" si="19"/>
        <v>72.86666666666666</v>
      </c>
      <c r="N49" s="93">
        <f t="shared" si="19"/>
        <v>75.333333333333329</v>
      </c>
      <c r="O49" s="93">
        <f t="shared" si="19"/>
        <v>78.466666666666669</v>
      </c>
      <c r="P49" s="93">
        <f t="shared" si="19"/>
        <v>81.600000000000009</v>
      </c>
      <c r="Q49" s="93">
        <f t="shared" si="19"/>
        <v>84.733333333333348</v>
      </c>
      <c r="R49" s="93">
        <f t="shared" si="19"/>
        <v>87.866666666666674</v>
      </c>
      <c r="S49" s="93">
        <f t="shared" si="19"/>
        <v>91</v>
      </c>
      <c r="T49" s="93">
        <f t="shared" si="19"/>
        <v>94.933333333333337</v>
      </c>
      <c r="U49" s="93">
        <f t="shared" si="19"/>
        <v>98.866666666666674</v>
      </c>
      <c r="V49" s="93">
        <f t="shared" si="19"/>
        <v>102.80000000000001</v>
      </c>
      <c r="W49" s="93">
        <f t="shared" si="19"/>
        <v>106.73333333333335</v>
      </c>
      <c r="X49" s="93">
        <f t="shared" si="19"/>
        <v>110.66666666666667</v>
      </c>
      <c r="Y49" s="93">
        <f t="shared" si="19"/>
        <v>115.2</v>
      </c>
      <c r="Z49" s="93">
        <f t="shared" si="19"/>
        <v>119.73333333333333</v>
      </c>
      <c r="AA49" s="93">
        <f t="shared" si="19"/>
        <v>124.26666666666667</v>
      </c>
      <c r="AB49" s="93">
        <f t="shared" si="19"/>
        <v>128.79999999999998</v>
      </c>
      <c r="AC49" s="93">
        <f t="shared" si="19"/>
        <v>133.33333333333334</v>
      </c>
      <c r="AD49" s="93">
        <f t="shared" si="19"/>
        <v>138.73333333333335</v>
      </c>
      <c r="AE49" s="93">
        <f t="shared" si="19"/>
        <v>144.13333333333333</v>
      </c>
      <c r="AF49" s="93">
        <f t="shared" si="19"/>
        <v>149.53333333333333</v>
      </c>
      <c r="AG49" s="93">
        <f t="shared" si="19"/>
        <v>154.93333333333334</v>
      </c>
      <c r="AH49" s="93">
        <f t="shared" si="19"/>
        <v>160.33333333333334</v>
      </c>
    </row>
    <row r="50" spans="1:34" x14ac:dyDescent="0.2">
      <c r="A50" s="82">
        <v>2</v>
      </c>
      <c r="B50" s="92">
        <v>2.8</v>
      </c>
      <c r="C50" s="84">
        <f t="shared" si="7"/>
        <v>2028</v>
      </c>
      <c r="D50" s="88">
        <f t="shared" si="19"/>
        <v>53</v>
      </c>
      <c r="E50" s="88">
        <f t="shared" si="19"/>
        <v>55.133333333333333</v>
      </c>
      <c r="F50" s="88">
        <f t="shared" si="19"/>
        <v>57.266666666666666</v>
      </c>
      <c r="G50" s="88">
        <f t="shared" si="19"/>
        <v>59.400000000000006</v>
      </c>
      <c r="H50" s="88">
        <f t="shared" si="19"/>
        <v>61.533333333333339</v>
      </c>
      <c r="I50" s="88">
        <f t="shared" si="19"/>
        <v>63.666666666666664</v>
      </c>
      <c r="J50" s="88">
        <f t="shared" si="19"/>
        <v>66.333333333333329</v>
      </c>
      <c r="K50" s="88">
        <f t="shared" si="19"/>
        <v>69</v>
      </c>
      <c r="L50" s="88">
        <f t="shared" si="19"/>
        <v>71.666666666666671</v>
      </c>
      <c r="M50" s="88">
        <f t="shared" si="19"/>
        <v>74.333333333333329</v>
      </c>
      <c r="N50" s="88">
        <f t="shared" si="19"/>
        <v>77</v>
      </c>
      <c r="O50" s="88">
        <f t="shared" si="19"/>
        <v>80.13333333333334</v>
      </c>
      <c r="P50" s="88">
        <f t="shared" si="19"/>
        <v>83.26666666666668</v>
      </c>
      <c r="Q50" s="88">
        <f t="shared" si="19"/>
        <v>86.4</v>
      </c>
      <c r="R50" s="88">
        <f t="shared" si="19"/>
        <v>89.533333333333346</v>
      </c>
      <c r="S50" s="88">
        <f t="shared" si="19"/>
        <v>92.666666666666671</v>
      </c>
      <c r="T50" s="88">
        <f t="shared" si="19"/>
        <v>96.666666666666671</v>
      </c>
      <c r="U50" s="88">
        <f t="shared" si="19"/>
        <v>100.66666666666667</v>
      </c>
      <c r="V50" s="88">
        <f t="shared" si="19"/>
        <v>104.66666666666669</v>
      </c>
      <c r="W50" s="88">
        <f t="shared" si="19"/>
        <v>108.66666666666669</v>
      </c>
      <c r="X50" s="88">
        <f t="shared" si="19"/>
        <v>112.66666666666667</v>
      </c>
      <c r="Y50" s="88">
        <f t="shared" si="19"/>
        <v>117.33333333333333</v>
      </c>
      <c r="Z50" s="88">
        <f t="shared" si="19"/>
        <v>121.99999999999999</v>
      </c>
      <c r="AA50" s="88">
        <f t="shared" si="19"/>
        <v>126.66666666666664</v>
      </c>
      <c r="AB50" s="88">
        <f t="shared" si="19"/>
        <v>131.33333333333329</v>
      </c>
      <c r="AC50" s="88">
        <f t="shared" si="19"/>
        <v>136</v>
      </c>
      <c r="AD50" s="88">
        <f t="shared" si="19"/>
        <v>141.4</v>
      </c>
      <c r="AE50" s="88">
        <f t="shared" si="19"/>
        <v>146.80000000000001</v>
      </c>
      <c r="AF50" s="88">
        <f t="shared" si="19"/>
        <v>152.19999999999999</v>
      </c>
      <c r="AG50" s="88">
        <f t="shared" si="19"/>
        <v>157.6</v>
      </c>
      <c r="AH50" s="88">
        <f t="shared" si="19"/>
        <v>163</v>
      </c>
    </row>
    <row r="51" spans="1:34" x14ac:dyDescent="0.2">
      <c r="A51" s="82">
        <v>2</v>
      </c>
      <c r="B51" s="83">
        <v>3</v>
      </c>
      <c r="C51" s="84">
        <f t="shared" si="7"/>
        <v>2030</v>
      </c>
      <c r="D51" s="93">
        <f t="shared" si="19"/>
        <v>54</v>
      </c>
      <c r="E51" s="93">
        <f t="shared" si="19"/>
        <v>56.133333333333333</v>
      </c>
      <c r="F51" s="93">
        <f t="shared" si="19"/>
        <v>58.266666666666666</v>
      </c>
      <c r="G51" s="93">
        <f t="shared" si="19"/>
        <v>60.400000000000006</v>
      </c>
      <c r="H51" s="93">
        <f t="shared" si="19"/>
        <v>62.533333333333339</v>
      </c>
      <c r="I51" s="93">
        <f t="shared" si="19"/>
        <v>64.666666666666671</v>
      </c>
      <c r="J51" s="93">
        <f t="shared" si="19"/>
        <v>67.400000000000006</v>
      </c>
      <c r="K51" s="93">
        <f t="shared" si="19"/>
        <v>70.13333333333334</v>
      </c>
      <c r="L51" s="93">
        <f t="shared" si="19"/>
        <v>72.866666666666674</v>
      </c>
      <c r="M51" s="93">
        <f t="shared" si="19"/>
        <v>75.600000000000009</v>
      </c>
      <c r="N51" s="93">
        <f t="shared" si="19"/>
        <v>78.333333333333329</v>
      </c>
      <c r="O51" s="93">
        <f t="shared" si="19"/>
        <v>81.599999999999994</v>
      </c>
      <c r="P51" s="93">
        <f t="shared" si="19"/>
        <v>84.86666666666666</v>
      </c>
      <c r="Q51" s="93">
        <f t="shared" si="19"/>
        <v>88.133333333333326</v>
      </c>
      <c r="R51" s="93">
        <f t="shared" si="19"/>
        <v>91.399999999999977</v>
      </c>
      <c r="S51" s="93">
        <f t="shared" si="19"/>
        <v>94.666666666666671</v>
      </c>
      <c r="T51" s="93">
        <f t="shared" si="19"/>
        <v>98.600000000000009</v>
      </c>
      <c r="U51" s="93">
        <f t="shared" si="19"/>
        <v>102.53333333333335</v>
      </c>
      <c r="V51" s="93">
        <f t="shared" si="19"/>
        <v>106.46666666666668</v>
      </c>
      <c r="W51" s="93">
        <f t="shared" si="19"/>
        <v>110.40000000000002</v>
      </c>
      <c r="X51" s="93">
        <f t="shared" si="19"/>
        <v>114.33333333333333</v>
      </c>
      <c r="Y51" s="93">
        <f t="shared" si="19"/>
        <v>119.06666666666666</v>
      </c>
      <c r="Z51" s="93">
        <f t="shared" si="19"/>
        <v>123.79999999999998</v>
      </c>
      <c r="AA51" s="93">
        <f t="shared" si="19"/>
        <v>128.5333333333333</v>
      </c>
      <c r="AB51" s="93">
        <f t="shared" si="19"/>
        <v>133.26666666666662</v>
      </c>
      <c r="AC51" s="93">
        <f t="shared" si="19"/>
        <v>138</v>
      </c>
      <c r="AD51" s="93">
        <f t="shared" si="19"/>
        <v>143.6</v>
      </c>
      <c r="AE51" s="93">
        <f t="shared" si="19"/>
        <v>149.19999999999999</v>
      </c>
      <c r="AF51" s="93">
        <f t="shared" si="19"/>
        <v>154.79999999999998</v>
      </c>
      <c r="AG51" s="93">
        <f t="shared" si="19"/>
        <v>160.39999999999998</v>
      </c>
      <c r="AH51" s="93">
        <f t="shared" si="19"/>
        <v>166</v>
      </c>
    </row>
    <row r="52" spans="1:34" x14ac:dyDescent="0.2">
      <c r="A52" s="82">
        <v>3</v>
      </c>
      <c r="B52" s="83">
        <v>0</v>
      </c>
      <c r="C52" s="84">
        <f t="shared" si="7"/>
        <v>3000</v>
      </c>
      <c r="D52" s="93">
        <v>38.222222222222221</v>
      </c>
      <c r="E52" s="93">
        <v>39.711111111111109</v>
      </c>
      <c r="F52" s="93">
        <v>41.2</v>
      </c>
      <c r="G52" s="93">
        <v>42.68888888888889</v>
      </c>
      <c r="H52" s="93">
        <v>44.177777777777777</v>
      </c>
      <c r="I52" s="93">
        <v>45.666666666666664</v>
      </c>
      <c r="J52" s="93">
        <v>47.422222222222224</v>
      </c>
      <c r="K52" s="93">
        <v>49.177777777777777</v>
      </c>
      <c r="L52" s="93">
        <v>50.933333333333337</v>
      </c>
      <c r="M52" s="93">
        <v>52.68888888888889</v>
      </c>
      <c r="N52" s="93">
        <v>54.444444444444443</v>
      </c>
      <c r="O52" s="93">
        <v>56.688888888888883</v>
      </c>
      <c r="P52" s="93">
        <v>58.93333333333333</v>
      </c>
      <c r="Q52" s="93">
        <v>61.17777777777777</v>
      </c>
      <c r="R52" s="93">
        <v>63.42222222222221</v>
      </c>
      <c r="S52" s="93">
        <v>65.666666666666671</v>
      </c>
      <c r="T52" s="93">
        <v>68.044444444444451</v>
      </c>
      <c r="U52" s="93">
        <v>70.422222222222217</v>
      </c>
      <c r="V52" s="93">
        <v>72.8</v>
      </c>
      <c r="W52" s="93">
        <v>75.177777777777777</v>
      </c>
      <c r="X52" s="93">
        <v>77.555555555555557</v>
      </c>
      <c r="Y52" s="93">
        <v>80.599999999999994</v>
      </c>
      <c r="Z52" s="93">
        <v>83.644444444444431</v>
      </c>
      <c r="AA52" s="93">
        <v>86.688888888888869</v>
      </c>
      <c r="AB52" s="93">
        <v>89.733333333333306</v>
      </c>
      <c r="AC52" s="93">
        <v>92.777777777777771</v>
      </c>
      <c r="AD52" s="93">
        <v>96.111111111111114</v>
      </c>
      <c r="AE52" s="93">
        <v>99.444444444444443</v>
      </c>
      <c r="AF52" s="93">
        <v>102.77777777777777</v>
      </c>
      <c r="AG52" s="93">
        <v>106.1111111111111</v>
      </c>
      <c r="AH52" s="93">
        <v>109.44444444444444</v>
      </c>
    </row>
    <row r="53" spans="1:34" x14ac:dyDescent="0.2">
      <c r="A53" s="82">
        <v>3</v>
      </c>
      <c r="B53" s="86">
        <v>0.4</v>
      </c>
      <c r="C53" s="84">
        <f t="shared" si="7"/>
        <v>3004</v>
      </c>
      <c r="D53" s="88">
        <f t="shared" ref="D53:AH61" si="20">-(D8-D83)*2.5/4.5+D8</f>
        <v>38.222222222222221</v>
      </c>
      <c r="E53" s="88">
        <f t="shared" si="20"/>
        <v>39.711111111111109</v>
      </c>
      <c r="F53" s="88">
        <f t="shared" si="20"/>
        <v>41.2</v>
      </c>
      <c r="G53" s="88">
        <f t="shared" si="20"/>
        <v>42.68888888888889</v>
      </c>
      <c r="H53" s="88">
        <f t="shared" si="20"/>
        <v>44.177777777777777</v>
      </c>
      <c r="I53" s="88">
        <f t="shared" si="20"/>
        <v>45.666666666666664</v>
      </c>
      <c r="J53" s="88">
        <f t="shared" si="20"/>
        <v>47.422222222222224</v>
      </c>
      <c r="K53" s="88">
        <f t="shared" si="20"/>
        <v>49.177777777777777</v>
      </c>
      <c r="L53" s="88">
        <f t="shared" si="20"/>
        <v>50.933333333333337</v>
      </c>
      <c r="M53" s="88">
        <f t="shared" si="20"/>
        <v>52.68888888888889</v>
      </c>
      <c r="N53" s="88">
        <f t="shared" si="20"/>
        <v>54.444444444444443</v>
      </c>
      <c r="O53" s="88">
        <f t="shared" si="20"/>
        <v>56.688888888888883</v>
      </c>
      <c r="P53" s="88">
        <f t="shared" si="20"/>
        <v>58.93333333333333</v>
      </c>
      <c r="Q53" s="88">
        <f t="shared" si="20"/>
        <v>61.17777777777777</v>
      </c>
      <c r="R53" s="88">
        <f t="shared" si="20"/>
        <v>63.42222222222221</v>
      </c>
      <c r="S53" s="88">
        <f t="shared" si="20"/>
        <v>65.666666666666671</v>
      </c>
      <c r="T53" s="88">
        <f t="shared" si="20"/>
        <v>68.044444444444451</v>
      </c>
      <c r="U53" s="88">
        <f t="shared" si="20"/>
        <v>70.422222222222217</v>
      </c>
      <c r="V53" s="88">
        <f t="shared" si="20"/>
        <v>72.8</v>
      </c>
      <c r="W53" s="88">
        <f t="shared" si="20"/>
        <v>75.177777777777777</v>
      </c>
      <c r="X53" s="88">
        <f t="shared" si="20"/>
        <v>77.555555555555557</v>
      </c>
      <c r="Y53" s="88">
        <f t="shared" si="20"/>
        <v>80.599999999999994</v>
      </c>
      <c r="Z53" s="88">
        <f t="shared" si="20"/>
        <v>83.644444444444431</v>
      </c>
      <c r="AA53" s="88">
        <f t="shared" si="20"/>
        <v>86.688888888888869</v>
      </c>
      <c r="AB53" s="88">
        <f t="shared" si="20"/>
        <v>89.733333333333306</v>
      </c>
      <c r="AC53" s="88">
        <f t="shared" si="20"/>
        <v>92.777777777777771</v>
      </c>
      <c r="AD53" s="88">
        <f t="shared" si="20"/>
        <v>96.111111111111114</v>
      </c>
      <c r="AE53" s="88">
        <f t="shared" si="20"/>
        <v>99.444444444444443</v>
      </c>
      <c r="AF53" s="88">
        <f t="shared" si="20"/>
        <v>102.77777777777777</v>
      </c>
      <c r="AG53" s="88">
        <f t="shared" si="20"/>
        <v>106.1111111111111</v>
      </c>
      <c r="AH53" s="88">
        <f t="shared" si="20"/>
        <v>109.44444444444444</v>
      </c>
    </row>
    <row r="54" spans="1:34" x14ac:dyDescent="0.2">
      <c r="A54" s="82">
        <v>3</v>
      </c>
      <c r="B54" s="83">
        <v>0.6</v>
      </c>
      <c r="C54" s="84">
        <f t="shared" si="7"/>
        <v>3006</v>
      </c>
      <c r="D54" s="93">
        <f t="shared" si="20"/>
        <v>39.222222222222221</v>
      </c>
      <c r="E54" s="93">
        <f t="shared" si="20"/>
        <v>40.799999999999997</v>
      </c>
      <c r="F54" s="93">
        <f t="shared" si="20"/>
        <v>42.377777777777773</v>
      </c>
      <c r="G54" s="93">
        <f t="shared" si="20"/>
        <v>43.955555555555549</v>
      </c>
      <c r="H54" s="93">
        <f t="shared" si="20"/>
        <v>45.533333333333324</v>
      </c>
      <c r="I54" s="93">
        <f t="shared" si="20"/>
        <v>47.111111111111114</v>
      </c>
      <c r="J54" s="93">
        <f t="shared" si="20"/>
        <v>48.977777777777781</v>
      </c>
      <c r="K54" s="93">
        <f t="shared" si="20"/>
        <v>50.844444444444449</v>
      </c>
      <c r="L54" s="93">
        <f t="shared" si="20"/>
        <v>52.711111111111116</v>
      </c>
      <c r="M54" s="93">
        <f t="shared" si="20"/>
        <v>54.577777777777783</v>
      </c>
      <c r="N54" s="93">
        <f t="shared" si="20"/>
        <v>56.444444444444443</v>
      </c>
      <c r="O54" s="93">
        <f t="shared" si="20"/>
        <v>58.599999999999994</v>
      </c>
      <c r="P54" s="93">
        <f t="shared" si="20"/>
        <v>60.755555555555546</v>
      </c>
      <c r="Q54" s="93">
        <f t="shared" si="20"/>
        <v>62.911111111111097</v>
      </c>
      <c r="R54" s="93">
        <f t="shared" si="20"/>
        <v>65.066666666666649</v>
      </c>
      <c r="S54" s="93">
        <f t="shared" si="20"/>
        <v>67.222222222222229</v>
      </c>
      <c r="T54" s="93">
        <f t="shared" si="20"/>
        <v>69.777777777777771</v>
      </c>
      <c r="U54" s="93">
        <f t="shared" si="20"/>
        <v>72.333333333333343</v>
      </c>
      <c r="V54" s="93">
        <f t="shared" si="20"/>
        <v>74.888888888888886</v>
      </c>
      <c r="W54" s="93">
        <f t="shared" si="20"/>
        <v>77.444444444444457</v>
      </c>
      <c r="X54" s="93">
        <f t="shared" si="20"/>
        <v>80</v>
      </c>
      <c r="Y54" s="93">
        <f t="shared" si="20"/>
        <v>83.133333333333326</v>
      </c>
      <c r="Z54" s="93">
        <f t="shared" si="20"/>
        <v>86.266666666666652</v>
      </c>
      <c r="AA54" s="93">
        <f t="shared" si="20"/>
        <v>89.399999999999977</v>
      </c>
      <c r="AB54" s="93">
        <f t="shared" si="20"/>
        <v>92.533333333333317</v>
      </c>
      <c r="AC54" s="93">
        <f t="shared" si="20"/>
        <v>95.666666666666671</v>
      </c>
      <c r="AD54" s="93">
        <f t="shared" si="20"/>
        <v>99.4</v>
      </c>
      <c r="AE54" s="93">
        <f t="shared" si="20"/>
        <v>103.13333333333334</v>
      </c>
      <c r="AF54" s="93">
        <f t="shared" si="20"/>
        <v>106.86666666666667</v>
      </c>
      <c r="AG54" s="93">
        <f t="shared" si="20"/>
        <v>110.60000000000002</v>
      </c>
      <c r="AH54" s="93">
        <f t="shared" si="20"/>
        <v>114.33333333333333</v>
      </c>
    </row>
    <row r="55" spans="1:34" x14ac:dyDescent="0.2">
      <c r="A55" s="82">
        <v>3</v>
      </c>
      <c r="B55" s="92">
        <v>0.8</v>
      </c>
      <c r="C55" s="84">
        <f t="shared" si="7"/>
        <v>3008</v>
      </c>
      <c r="D55" s="88">
        <f t="shared" si="20"/>
        <v>40.222222222222221</v>
      </c>
      <c r="E55" s="88">
        <f t="shared" si="20"/>
        <v>41.8</v>
      </c>
      <c r="F55" s="88">
        <f t="shared" si="20"/>
        <v>43.377777777777773</v>
      </c>
      <c r="G55" s="88">
        <f t="shared" si="20"/>
        <v>44.955555555555549</v>
      </c>
      <c r="H55" s="88">
        <f t="shared" si="20"/>
        <v>46.533333333333324</v>
      </c>
      <c r="I55" s="88">
        <f t="shared" si="20"/>
        <v>48.111111111111114</v>
      </c>
      <c r="J55" s="88">
        <f t="shared" si="20"/>
        <v>49.977777777777781</v>
      </c>
      <c r="K55" s="88">
        <f t="shared" si="20"/>
        <v>51.844444444444449</v>
      </c>
      <c r="L55" s="88">
        <f t="shared" si="20"/>
        <v>53.711111111111116</v>
      </c>
      <c r="M55" s="88">
        <f t="shared" si="20"/>
        <v>55.577777777777783</v>
      </c>
      <c r="N55" s="88">
        <f t="shared" si="20"/>
        <v>57.444444444444443</v>
      </c>
      <c r="O55" s="88">
        <f t="shared" si="20"/>
        <v>59.688888888888883</v>
      </c>
      <c r="P55" s="88">
        <f t="shared" si="20"/>
        <v>61.93333333333333</v>
      </c>
      <c r="Q55" s="88">
        <f t="shared" si="20"/>
        <v>64.177777777777777</v>
      </c>
      <c r="R55" s="88">
        <f t="shared" si="20"/>
        <v>66.422222222222217</v>
      </c>
      <c r="S55" s="88">
        <f t="shared" si="20"/>
        <v>68.666666666666671</v>
      </c>
      <c r="T55" s="88">
        <f t="shared" si="20"/>
        <v>71.422222222222217</v>
      </c>
      <c r="U55" s="88">
        <f t="shared" si="20"/>
        <v>74.177777777777777</v>
      </c>
      <c r="V55" s="88">
        <f t="shared" si="20"/>
        <v>76.933333333333337</v>
      </c>
      <c r="W55" s="88">
        <f t="shared" si="20"/>
        <v>79.688888888888897</v>
      </c>
      <c r="X55" s="88">
        <f t="shared" si="20"/>
        <v>82.444444444444443</v>
      </c>
      <c r="Y55" s="88">
        <f t="shared" si="20"/>
        <v>85.777777777777771</v>
      </c>
      <c r="Z55" s="88">
        <f t="shared" si="20"/>
        <v>89.111111111111114</v>
      </c>
      <c r="AA55" s="88">
        <f t="shared" si="20"/>
        <v>92.444444444444443</v>
      </c>
      <c r="AB55" s="88">
        <f t="shared" si="20"/>
        <v>95.777777777777771</v>
      </c>
      <c r="AC55" s="88">
        <f t="shared" si="20"/>
        <v>99.111111111111114</v>
      </c>
      <c r="AD55" s="88">
        <f t="shared" si="20"/>
        <v>102.93333333333334</v>
      </c>
      <c r="AE55" s="88">
        <f t="shared" si="20"/>
        <v>106.75555555555556</v>
      </c>
      <c r="AF55" s="88">
        <f t="shared" si="20"/>
        <v>110.57777777777777</v>
      </c>
      <c r="AG55" s="88">
        <f t="shared" si="20"/>
        <v>114.39999999999999</v>
      </c>
      <c r="AH55" s="88">
        <f t="shared" si="20"/>
        <v>118.22222222222223</v>
      </c>
    </row>
    <row r="56" spans="1:34" x14ac:dyDescent="0.2">
      <c r="A56" s="82">
        <v>3</v>
      </c>
      <c r="B56" s="83">
        <v>1</v>
      </c>
      <c r="C56" s="84">
        <f t="shared" si="7"/>
        <v>3010</v>
      </c>
      <c r="D56" s="93">
        <f t="shared" si="20"/>
        <v>41.222222222222221</v>
      </c>
      <c r="E56" s="93">
        <f t="shared" si="20"/>
        <v>42.888888888888886</v>
      </c>
      <c r="F56" s="93">
        <f t="shared" si="20"/>
        <v>44.555555555555557</v>
      </c>
      <c r="G56" s="93">
        <f t="shared" si="20"/>
        <v>46.222222222222221</v>
      </c>
      <c r="H56" s="93">
        <f t="shared" si="20"/>
        <v>47.888888888888886</v>
      </c>
      <c r="I56" s="93">
        <f t="shared" si="20"/>
        <v>49.555555555555557</v>
      </c>
      <c r="J56" s="93">
        <f t="shared" si="20"/>
        <v>51.422222222222224</v>
      </c>
      <c r="K56" s="93">
        <f t="shared" si="20"/>
        <v>53.288888888888891</v>
      </c>
      <c r="L56" s="93">
        <f t="shared" si="20"/>
        <v>55.155555555555559</v>
      </c>
      <c r="M56" s="93">
        <f t="shared" si="20"/>
        <v>57.022222222222233</v>
      </c>
      <c r="N56" s="93">
        <f t="shared" si="20"/>
        <v>58.888888888888886</v>
      </c>
      <c r="O56" s="93">
        <f t="shared" si="20"/>
        <v>61.24444444444444</v>
      </c>
      <c r="P56" s="93">
        <f t="shared" si="20"/>
        <v>63.599999999999994</v>
      </c>
      <c r="Q56" s="93">
        <f t="shared" si="20"/>
        <v>65.955555555555549</v>
      </c>
      <c r="R56" s="93">
        <f t="shared" si="20"/>
        <v>68.311111111111103</v>
      </c>
      <c r="S56" s="93">
        <f t="shared" si="20"/>
        <v>70.666666666666671</v>
      </c>
      <c r="T56" s="93">
        <f t="shared" si="20"/>
        <v>73.51111111111112</v>
      </c>
      <c r="U56" s="93">
        <f t="shared" si="20"/>
        <v>76.355555555555554</v>
      </c>
      <c r="V56" s="93">
        <f t="shared" si="20"/>
        <v>79.200000000000017</v>
      </c>
      <c r="W56" s="93">
        <f t="shared" si="20"/>
        <v>82.044444444444466</v>
      </c>
      <c r="X56" s="93">
        <f t="shared" si="20"/>
        <v>84.888888888888886</v>
      </c>
      <c r="Y56" s="93">
        <f t="shared" si="20"/>
        <v>88.422222222222217</v>
      </c>
      <c r="Z56" s="93">
        <f t="shared" si="20"/>
        <v>91.955555555555563</v>
      </c>
      <c r="AA56" s="93">
        <f t="shared" si="20"/>
        <v>95.488888888888894</v>
      </c>
      <c r="AB56" s="93">
        <f t="shared" si="20"/>
        <v>99.022222222222226</v>
      </c>
      <c r="AC56" s="93">
        <f t="shared" si="20"/>
        <v>102.55555555555556</v>
      </c>
      <c r="AD56" s="93">
        <f t="shared" si="20"/>
        <v>106.57777777777778</v>
      </c>
      <c r="AE56" s="93">
        <f t="shared" si="20"/>
        <v>110.60000000000001</v>
      </c>
      <c r="AF56" s="93">
        <f t="shared" si="20"/>
        <v>114.62222222222223</v>
      </c>
      <c r="AG56" s="93">
        <f t="shared" si="20"/>
        <v>118.64444444444446</v>
      </c>
      <c r="AH56" s="93">
        <f t="shared" si="20"/>
        <v>122.66666666666667</v>
      </c>
    </row>
    <row r="57" spans="1:34" x14ac:dyDescent="0.2">
      <c r="A57" s="82">
        <v>3</v>
      </c>
      <c r="B57" s="92">
        <v>1.2</v>
      </c>
      <c r="C57" s="84">
        <f t="shared" si="7"/>
        <v>3012</v>
      </c>
      <c r="D57" s="88">
        <f t="shared" si="20"/>
        <v>42.666666666666664</v>
      </c>
      <c r="E57" s="88">
        <f t="shared" si="20"/>
        <v>44.133333333333333</v>
      </c>
      <c r="F57" s="88">
        <f t="shared" si="20"/>
        <v>45.6</v>
      </c>
      <c r="G57" s="88">
        <f t="shared" si="20"/>
        <v>47.06666666666667</v>
      </c>
      <c r="H57" s="88">
        <f t="shared" si="20"/>
        <v>48.533333333333331</v>
      </c>
      <c r="I57" s="88">
        <f t="shared" si="20"/>
        <v>50</v>
      </c>
      <c r="J57" s="88">
        <f t="shared" si="20"/>
        <v>52.066666666666663</v>
      </c>
      <c r="K57" s="88">
        <f t="shared" si="20"/>
        <v>54.133333333333326</v>
      </c>
      <c r="L57" s="88">
        <f t="shared" si="20"/>
        <v>56.199999999999996</v>
      </c>
      <c r="M57" s="88">
        <f t="shared" si="20"/>
        <v>58.266666666666666</v>
      </c>
      <c r="N57" s="88">
        <f t="shared" si="20"/>
        <v>60.333333333333336</v>
      </c>
      <c r="O57" s="88">
        <f t="shared" si="20"/>
        <v>62.68888888888889</v>
      </c>
      <c r="P57" s="88">
        <f t="shared" si="20"/>
        <v>65.044444444444437</v>
      </c>
      <c r="Q57" s="88">
        <f t="shared" si="20"/>
        <v>67.399999999999991</v>
      </c>
      <c r="R57" s="88">
        <f t="shared" si="20"/>
        <v>69.755555555555546</v>
      </c>
      <c r="S57" s="88">
        <f t="shared" si="20"/>
        <v>72.111111111111114</v>
      </c>
      <c r="T57" s="88">
        <f t="shared" si="20"/>
        <v>75.155555555555551</v>
      </c>
      <c r="U57" s="88">
        <f t="shared" si="20"/>
        <v>78.199999999999989</v>
      </c>
      <c r="V57" s="88">
        <f t="shared" si="20"/>
        <v>81.24444444444444</v>
      </c>
      <c r="W57" s="88">
        <f t="shared" si="20"/>
        <v>84.288888888888877</v>
      </c>
      <c r="X57" s="88">
        <f t="shared" si="20"/>
        <v>87.333333333333329</v>
      </c>
      <c r="Y57" s="88">
        <f t="shared" si="20"/>
        <v>90.866666666666674</v>
      </c>
      <c r="Z57" s="88">
        <f t="shared" si="20"/>
        <v>94.4</v>
      </c>
      <c r="AA57" s="88">
        <f t="shared" si="20"/>
        <v>97.933333333333337</v>
      </c>
      <c r="AB57" s="88">
        <f t="shared" si="20"/>
        <v>101.46666666666667</v>
      </c>
      <c r="AC57" s="88">
        <f t="shared" si="20"/>
        <v>105</v>
      </c>
      <c r="AD57" s="88">
        <f t="shared" si="20"/>
        <v>109.22222222222221</v>
      </c>
      <c r="AE57" s="88">
        <f t="shared" si="20"/>
        <v>113.44444444444444</v>
      </c>
      <c r="AF57" s="88">
        <f t="shared" si="20"/>
        <v>117.66666666666666</v>
      </c>
      <c r="AG57" s="88">
        <f t="shared" si="20"/>
        <v>121.88888888888887</v>
      </c>
      <c r="AH57" s="88">
        <f t="shared" si="20"/>
        <v>126.11111111111111</v>
      </c>
    </row>
    <row r="58" spans="1:34" x14ac:dyDescent="0.2">
      <c r="A58" s="82">
        <v>3</v>
      </c>
      <c r="B58" s="83">
        <v>1.4</v>
      </c>
      <c r="C58" s="84">
        <f t="shared" si="7"/>
        <v>3014</v>
      </c>
      <c r="D58" s="93">
        <f t="shared" si="20"/>
        <v>43.111111111111114</v>
      </c>
      <c r="E58" s="93">
        <f t="shared" si="20"/>
        <v>44.688888888888883</v>
      </c>
      <c r="F58" s="93">
        <f t="shared" si="20"/>
        <v>46.266666666666666</v>
      </c>
      <c r="G58" s="93">
        <f t="shared" si="20"/>
        <v>47.844444444444441</v>
      </c>
      <c r="H58" s="93">
        <f t="shared" si="20"/>
        <v>49.422222222222217</v>
      </c>
      <c r="I58" s="93">
        <f t="shared" si="20"/>
        <v>51</v>
      </c>
      <c r="J58" s="93">
        <f t="shared" si="20"/>
        <v>53.155555555555551</v>
      </c>
      <c r="K58" s="93">
        <f t="shared" si="20"/>
        <v>55.31111111111111</v>
      </c>
      <c r="L58" s="93">
        <f t="shared" si="20"/>
        <v>57.466666666666661</v>
      </c>
      <c r="M58" s="93">
        <f t="shared" si="20"/>
        <v>59.622222222222213</v>
      </c>
      <c r="N58" s="93">
        <f t="shared" si="20"/>
        <v>61.777777777777779</v>
      </c>
      <c r="O58" s="93">
        <f t="shared" si="20"/>
        <v>64.222222222222229</v>
      </c>
      <c r="P58" s="93">
        <f t="shared" si="20"/>
        <v>66.666666666666671</v>
      </c>
      <c r="Q58" s="93">
        <f t="shared" si="20"/>
        <v>69.111111111111114</v>
      </c>
      <c r="R58" s="93">
        <f t="shared" si="20"/>
        <v>71.555555555555557</v>
      </c>
      <c r="S58" s="93">
        <f t="shared" si="20"/>
        <v>74</v>
      </c>
      <c r="T58" s="93">
        <f t="shared" si="20"/>
        <v>77.155555555555551</v>
      </c>
      <c r="U58" s="93">
        <f t="shared" si="20"/>
        <v>80.311111111111103</v>
      </c>
      <c r="V58" s="93">
        <f t="shared" si="20"/>
        <v>83.466666666666654</v>
      </c>
      <c r="W58" s="93">
        <f t="shared" si="20"/>
        <v>86.622222222222206</v>
      </c>
      <c r="X58" s="93">
        <f t="shared" si="20"/>
        <v>89.777777777777771</v>
      </c>
      <c r="Y58" s="93">
        <f t="shared" si="20"/>
        <v>93.4</v>
      </c>
      <c r="Z58" s="93">
        <f t="shared" si="20"/>
        <v>97.022222222222226</v>
      </c>
      <c r="AA58" s="93">
        <f t="shared" si="20"/>
        <v>100.64444444444445</v>
      </c>
      <c r="AB58" s="93">
        <f t="shared" si="20"/>
        <v>104.26666666666668</v>
      </c>
      <c r="AC58" s="93">
        <f t="shared" si="20"/>
        <v>107.88888888888889</v>
      </c>
      <c r="AD58" s="93">
        <f t="shared" si="20"/>
        <v>112.3111111111111</v>
      </c>
      <c r="AE58" s="93">
        <f t="shared" si="20"/>
        <v>116.73333333333332</v>
      </c>
      <c r="AF58" s="93">
        <f t="shared" si="20"/>
        <v>121.15555555555554</v>
      </c>
      <c r="AG58" s="93">
        <f t="shared" si="20"/>
        <v>125.57777777777775</v>
      </c>
      <c r="AH58" s="93">
        <f t="shared" si="20"/>
        <v>130</v>
      </c>
    </row>
    <row r="59" spans="1:34" x14ac:dyDescent="0.2">
      <c r="A59" s="82">
        <v>3</v>
      </c>
      <c r="B59" s="92">
        <v>1.6</v>
      </c>
      <c r="C59" s="84">
        <f t="shared" si="7"/>
        <v>3016</v>
      </c>
      <c r="D59" s="88">
        <f t="shared" si="20"/>
        <v>43.666666666666664</v>
      </c>
      <c r="E59" s="88">
        <f t="shared" si="20"/>
        <v>45.422222222222224</v>
      </c>
      <c r="F59" s="88">
        <f t="shared" si="20"/>
        <v>47.177777777777777</v>
      </c>
      <c r="G59" s="88">
        <f t="shared" si="20"/>
        <v>48.933333333333337</v>
      </c>
      <c r="H59" s="88">
        <f t="shared" si="20"/>
        <v>50.68888888888889</v>
      </c>
      <c r="I59" s="88">
        <f t="shared" si="20"/>
        <v>52.444444444444443</v>
      </c>
      <c r="J59" s="88">
        <f t="shared" si="20"/>
        <v>54.511111111111113</v>
      </c>
      <c r="K59" s="88">
        <f t="shared" si="20"/>
        <v>56.577777777777783</v>
      </c>
      <c r="L59" s="88">
        <f t="shared" si="20"/>
        <v>58.644444444444446</v>
      </c>
      <c r="M59" s="88">
        <f t="shared" si="20"/>
        <v>60.711111111111116</v>
      </c>
      <c r="N59" s="88">
        <f t="shared" si="20"/>
        <v>62.777777777777779</v>
      </c>
      <c r="O59" s="88">
        <f t="shared" si="20"/>
        <v>65.422222222222217</v>
      </c>
      <c r="P59" s="88">
        <f t="shared" si="20"/>
        <v>68.066666666666677</v>
      </c>
      <c r="Q59" s="88">
        <f t="shared" si="20"/>
        <v>70.711111111111123</v>
      </c>
      <c r="R59" s="88">
        <f t="shared" si="20"/>
        <v>73.355555555555569</v>
      </c>
      <c r="S59" s="88">
        <f t="shared" si="20"/>
        <v>76</v>
      </c>
      <c r="T59" s="88">
        <f t="shared" si="20"/>
        <v>79.133333333333326</v>
      </c>
      <c r="U59" s="88">
        <f t="shared" si="20"/>
        <v>82.266666666666652</v>
      </c>
      <c r="V59" s="88">
        <f t="shared" si="20"/>
        <v>85.399999999999977</v>
      </c>
      <c r="W59" s="88">
        <f t="shared" si="20"/>
        <v>88.533333333333317</v>
      </c>
      <c r="X59" s="88">
        <f t="shared" si="20"/>
        <v>91.666666666666671</v>
      </c>
      <c r="Y59" s="88">
        <f t="shared" si="20"/>
        <v>95.51111111111112</v>
      </c>
      <c r="Z59" s="88">
        <f t="shared" si="20"/>
        <v>99.355555555555569</v>
      </c>
      <c r="AA59" s="88">
        <f t="shared" si="20"/>
        <v>103.20000000000002</v>
      </c>
      <c r="AB59" s="88">
        <f t="shared" si="20"/>
        <v>107.04444444444447</v>
      </c>
      <c r="AC59" s="88">
        <f t="shared" si="20"/>
        <v>110.88888888888889</v>
      </c>
      <c r="AD59" s="88">
        <f t="shared" si="20"/>
        <v>115.28888888888889</v>
      </c>
      <c r="AE59" s="88">
        <f t="shared" si="20"/>
        <v>119.68888888888888</v>
      </c>
      <c r="AF59" s="88">
        <f t="shared" si="20"/>
        <v>124.08888888888889</v>
      </c>
      <c r="AG59" s="88">
        <f t="shared" si="20"/>
        <v>128.48888888888888</v>
      </c>
      <c r="AH59" s="88">
        <f t="shared" si="20"/>
        <v>132.88888888888889</v>
      </c>
    </row>
    <row r="60" spans="1:34" x14ac:dyDescent="0.2">
      <c r="A60" s="82">
        <v>3</v>
      </c>
      <c r="B60" s="83">
        <v>1.8</v>
      </c>
      <c r="C60" s="84">
        <f t="shared" si="7"/>
        <v>3018</v>
      </c>
      <c r="D60" s="93">
        <f t="shared" si="20"/>
        <v>45.111111111111114</v>
      </c>
      <c r="E60" s="93">
        <f t="shared" si="20"/>
        <v>46.777777777777779</v>
      </c>
      <c r="F60" s="93">
        <f t="shared" si="20"/>
        <v>48.444444444444443</v>
      </c>
      <c r="G60" s="93">
        <f t="shared" si="20"/>
        <v>50.111111111111107</v>
      </c>
      <c r="H60" s="93">
        <f t="shared" si="20"/>
        <v>51.777777777777771</v>
      </c>
      <c r="I60" s="93">
        <f t="shared" si="20"/>
        <v>53.444444444444443</v>
      </c>
      <c r="J60" s="93">
        <f t="shared" si="20"/>
        <v>55.599999999999994</v>
      </c>
      <c r="K60" s="93">
        <f t="shared" si="20"/>
        <v>57.755555555555546</v>
      </c>
      <c r="L60" s="93">
        <f t="shared" si="20"/>
        <v>59.911111111111097</v>
      </c>
      <c r="M60" s="93">
        <f t="shared" si="20"/>
        <v>62.066666666666649</v>
      </c>
      <c r="N60" s="93">
        <f t="shared" si="20"/>
        <v>64.222222222222229</v>
      </c>
      <c r="O60" s="93">
        <f t="shared" si="20"/>
        <v>66.866666666666674</v>
      </c>
      <c r="P60" s="93">
        <f t="shared" si="20"/>
        <v>69.51111111111112</v>
      </c>
      <c r="Q60" s="93">
        <f t="shared" si="20"/>
        <v>72.155555555555566</v>
      </c>
      <c r="R60" s="93">
        <f t="shared" si="20"/>
        <v>74.800000000000011</v>
      </c>
      <c r="S60" s="93">
        <f t="shared" si="20"/>
        <v>77.444444444444443</v>
      </c>
      <c r="T60" s="93">
        <f t="shared" si="20"/>
        <v>80.777777777777771</v>
      </c>
      <c r="U60" s="93">
        <f t="shared" si="20"/>
        <v>84.111111111111114</v>
      </c>
      <c r="V60" s="93">
        <f t="shared" si="20"/>
        <v>87.444444444444443</v>
      </c>
      <c r="W60" s="93">
        <f t="shared" si="20"/>
        <v>90.777777777777771</v>
      </c>
      <c r="X60" s="93">
        <f t="shared" si="20"/>
        <v>94.111111111111114</v>
      </c>
      <c r="Y60" s="93">
        <f t="shared" si="20"/>
        <v>98.044444444444451</v>
      </c>
      <c r="Z60" s="93">
        <f t="shared" si="20"/>
        <v>101.97777777777777</v>
      </c>
      <c r="AA60" s="93">
        <f t="shared" si="20"/>
        <v>105.91111111111111</v>
      </c>
      <c r="AB60" s="93">
        <f t="shared" si="20"/>
        <v>109.84444444444445</v>
      </c>
      <c r="AC60" s="93">
        <f t="shared" si="20"/>
        <v>113.77777777777777</v>
      </c>
      <c r="AD60" s="93">
        <f t="shared" si="20"/>
        <v>118.28888888888889</v>
      </c>
      <c r="AE60" s="93">
        <f t="shared" si="20"/>
        <v>122.8</v>
      </c>
      <c r="AF60" s="93">
        <f t="shared" si="20"/>
        <v>127.31111111111112</v>
      </c>
      <c r="AG60" s="93">
        <f t="shared" si="20"/>
        <v>131.82222222222222</v>
      </c>
      <c r="AH60" s="93">
        <f t="shared" si="20"/>
        <v>136.33333333333334</v>
      </c>
    </row>
    <row r="61" spans="1:34" x14ac:dyDescent="0.2">
      <c r="A61" s="82">
        <v>3</v>
      </c>
      <c r="B61" s="92">
        <v>2</v>
      </c>
      <c r="C61" s="84">
        <f t="shared" si="7"/>
        <v>3020</v>
      </c>
      <c r="D61" s="88">
        <f t="shared" si="20"/>
        <v>46.111111111111114</v>
      </c>
      <c r="E61" s="88">
        <f t="shared" si="20"/>
        <v>47.866666666666667</v>
      </c>
      <c r="F61" s="88">
        <f t="shared" si="20"/>
        <v>49.62222222222222</v>
      </c>
      <c r="G61" s="88">
        <f t="shared" si="20"/>
        <v>51.37777777777778</v>
      </c>
      <c r="H61" s="88">
        <f t="shared" si="20"/>
        <v>53.133333333333333</v>
      </c>
      <c r="I61" s="88">
        <f t="shared" si="20"/>
        <v>54.888888888888886</v>
      </c>
      <c r="J61" s="88">
        <f t="shared" si="20"/>
        <v>57.044444444444437</v>
      </c>
      <c r="K61" s="88">
        <f t="shared" ref="K61:AH61" si="21">-(K16-K91)*2.5/4.5+K16</f>
        <v>59.199999999999989</v>
      </c>
      <c r="L61" s="88">
        <f t="shared" si="21"/>
        <v>61.35555555555554</v>
      </c>
      <c r="M61" s="88">
        <f t="shared" si="21"/>
        <v>63.511111111111092</v>
      </c>
      <c r="N61" s="88">
        <f t="shared" si="21"/>
        <v>65.666666666666671</v>
      </c>
      <c r="O61" s="88">
        <f t="shared" si="21"/>
        <v>68.422222222222217</v>
      </c>
      <c r="P61" s="88">
        <f t="shared" si="21"/>
        <v>71.177777777777777</v>
      </c>
      <c r="Q61" s="88">
        <f t="shared" si="21"/>
        <v>73.933333333333337</v>
      </c>
      <c r="R61" s="88">
        <f t="shared" si="21"/>
        <v>76.688888888888897</v>
      </c>
      <c r="S61" s="88">
        <f t="shared" si="21"/>
        <v>79.444444444444443</v>
      </c>
      <c r="T61" s="88">
        <f t="shared" si="21"/>
        <v>82.777777777777771</v>
      </c>
      <c r="U61" s="88">
        <f t="shared" si="21"/>
        <v>86.111111111111114</v>
      </c>
      <c r="V61" s="88">
        <f t="shared" si="21"/>
        <v>89.444444444444443</v>
      </c>
      <c r="W61" s="88">
        <f t="shared" si="21"/>
        <v>92.777777777777771</v>
      </c>
      <c r="X61" s="88">
        <f t="shared" si="21"/>
        <v>96.111111111111114</v>
      </c>
      <c r="Y61" s="88">
        <f t="shared" si="21"/>
        <v>100.13333333333334</v>
      </c>
      <c r="Z61" s="88">
        <f t="shared" si="21"/>
        <v>104.15555555555557</v>
      </c>
      <c r="AA61" s="88">
        <f t="shared" si="21"/>
        <v>108.17777777777779</v>
      </c>
      <c r="AB61" s="88">
        <f t="shared" si="21"/>
        <v>112.20000000000002</v>
      </c>
      <c r="AC61" s="88">
        <f t="shared" si="21"/>
        <v>116.22222222222223</v>
      </c>
      <c r="AD61" s="88">
        <f t="shared" si="21"/>
        <v>120.93333333333334</v>
      </c>
      <c r="AE61" s="88">
        <f t="shared" si="21"/>
        <v>125.64444444444445</v>
      </c>
      <c r="AF61" s="88">
        <f t="shared" si="21"/>
        <v>130.35555555555555</v>
      </c>
      <c r="AG61" s="88">
        <f t="shared" si="21"/>
        <v>135.06666666666666</v>
      </c>
      <c r="AH61" s="88">
        <f t="shared" si="21"/>
        <v>139.77777777777777</v>
      </c>
    </row>
    <row r="62" spans="1:34" x14ac:dyDescent="0.2">
      <c r="A62" s="82">
        <v>3</v>
      </c>
      <c r="B62" s="83">
        <v>2.2000000000000002</v>
      </c>
      <c r="C62" s="84">
        <f t="shared" si="7"/>
        <v>3022</v>
      </c>
      <c r="D62" s="93">
        <f t="shared" ref="D62:AH66" si="22">-(D17-D92)*2.5/4.5+D17</f>
        <v>46.555555555555557</v>
      </c>
      <c r="E62" s="93">
        <f t="shared" si="22"/>
        <v>48.422222222222224</v>
      </c>
      <c r="F62" s="93">
        <f t="shared" si="22"/>
        <v>50.288888888888891</v>
      </c>
      <c r="G62" s="93">
        <f t="shared" si="22"/>
        <v>52.155555555555559</v>
      </c>
      <c r="H62" s="93">
        <f t="shared" si="22"/>
        <v>54.022222222222233</v>
      </c>
      <c r="I62" s="93">
        <f t="shared" si="22"/>
        <v>55.888888888888886</v>
      </c>
      <c r="J62" s="93">
        <f t="shared" si="22"/>
        <v>58.133333333333333</v>
      </c>
      <c r="K62" s="93">
        <f t="shared" si="22"/>
        <v>60.377777777777773</v>
      </c>
      <c r="L62" s="93">
        <f t="shared" si="22"/>
        <v>62.622222222222213</v>
      </c>
      <c r="M62" s="93">
        <f t="shared" si="22"/>
        <v>64.86666666666666</v>
      </c>
      <c r="N62" s="93">
        <f t="shared" si="22"/>
        <v>67.111111111111114</v>
      </c>
      <c r="O62" s="93">
        <f t="shared" si="22"/>
        <v>70.044444444444437</v>
      </c>
      <c r="P62" s="93">
        <f t="shared" si="22"/>
        <v>72.977777777777774</v>
      </c>
      <c r="Q62" s="93">
        <f t="shared" si="22"/>
        <v>75.911111111111097</v>
      </c>
      <c r="R62" s="93">
        <f t="shared" si="22"/>
        <v>78.844444444444434</v>
      </c>
      <c r="S62" s="93">
        <f t="shared" si="22"/>
        <v>81.777777777777771</v>
      </c>
      <c r="T62" s="93">
        <f t="shared" si="22"/>
        <v>85.133333333333326</v>
      </c>
      <c r="U62" s="93">
        <f t="shared" si="22"/>
        <v>88.48888888888888</v>
      </c>
      <c r="V62" s="93">
        <f t="shared" si="22"/>
        <v>91.844444444444434</v>
      </c>
      <c r="W62" s="93">
        <f t="shared" si="22"/>
        <v>95.199999999999989</v>
      </c>
      <c r="X62" s="93">
        <f t="shared" si="22"/>
        <v>98.555555555555557</v>
      </c>
      <c r="Y62" s="93">
        <f t="shared" si="22"/>
        <v>102.57777777777778</v>
      </c>
      <c r="Z62" s="93">
        <f t="shared" si="22"/>
        <v>106.60000000000001</v>
      </c>
      <c r="AA62" s="93">
        <f t="shared" si="22"/>
        <v>110.62222222222223</v>
      </c>
      <c r="AB62" s="93">
        <f t="shared" si="22"/>
        <v>114.64444444444446</v>
      </c>
      <c r="AC62" s="93">
        <f t="shared" si="22"/>
        <v>118.66666666666667</v>
      </c>
      <c r="AD62" s="93">
        <f t="shared" si="22"/>
        <v>123.37777777777778</v>
      </c>
      <c r="AE62" s="93">
        <f t="shared" si="22"/>
        <v>128.08888888888887</v>
      </c>
      <c r="AF62" s="93">
        <f t="shared" si="22"/>
        <v>132.79999999999998</v>
      </c>
      <c r="AG62" s="93">
        <f t="shared" si="22"/>
        <v>137.51111111111109</v>
      </c>
      <c r="AH62" s="93">
        <f t="shared" si="22"/>
        <v>142.22222222222223</v>
      </c>
    </row>
    <row r="63" spans="1:34" x14ac:dyDescent="0.2">
      <c r="A63" s="82">
        <v>3</v>
      </c>
      <c r="B63" s="92">
        <v>2.4</v>
      </c>
      <c r="C63" s="84">
        <f t="shared" si="7"/>
        <v>3024</v>
      </c>
      <c r="D63" s="88">
        <f t="shared" si="22"/>
        <v>47.555555555555557</v>
      </c>
      <c r="E63" s="88">
        <f t="shared" si="22"/>
        <v>49.422222222222224</v>
      </c>
      <c r="F63" s="88">
        <f t="shared" si="22"/>
        <v>51.288888888888891</v>
      </c>
      <c r="G63" s="88">
        <f t="shared" si="22"/>
        <v>53.155555555555559</v>
      </c>
      <c r="H63" s="88">
        <f t="shared" si="22"/>
        <v>55.022222222222233</v>
      </c>
      <c r="I63" s="88">
        <f t="shared" si="22"/>
        <v>56.888888888888886</v>
      </c>
      <c r="J63" s="88">
        <f t="shared" si="22"/>
        <v>59.133333333333333</v>
      </c>
      <c r="K63" s="88">
        <f t="shared" si="22"/>
        <v>61.377777777777773</v>
      </c>
      <c r="L63" s="88">
        <f t="shared" si="22"/>
        <v>63.622222222222213</v>
      </c>
      <c r="M63" s="88">
        <f t="shared" si="22"/>
        <v>65.86666666666666</v>
      </c>
      <c r="N63" s="88">
        <f t="shared" si="22"/>
        <v>68.111111111111114</v>
      </c>
      <c r="O63" s="88">
        <f t="shared" si="22"/>
        <v>71.066666666666663</v>
      </c>
      <c r="P63" s="88">
        <f t="shared" si="22"/>
        <v>74.022222222222226</v>
      </c>
      <c r="Q63" s="88">
        <f t="shared" si="22"/>
        <v>76.977777777777789</v>
      </c>
      <c r="R63" s="88">
        <f t="shared" si="22"/>
        <v>79.933333333333337</v>
      </c>
      <c r="S63" s="88">
        <f t="shared" si="22"/>
        <v>82.888888888888886</v>
      </c>
      <c r="T63" s="88">
        <f t="shared" si="22"/>
        <v>86.311111111111103</v>
      </c>
      <c r="U63" s="88">
        <f t="shared" si="22"/>
        <v>89.733333333333334</v>
      </c>
      <c r="V63" s="88">
        <f t="shared" si="22"/>
        <v>93.155555555555551</v>
      </c>
      <c r="W63" s="88">
        <f t="shared" si="22"/>
        <v>96.577777777777783</v>
      </c>
      <c r="X63" s="88">
        <f t="shared" si="22"/>
        <v>100</v>
      </c>
      <c r="Y63" s="88">
        <f t="shared" si="22"/>
        <v>104.22222222222221</v>
      </c>
      <c r="Z63" s="88">
        <f t="shared" si="22"/>
        <v>108.44444444444444</v>
      </c>
      <c r="AA63" s="88">
        <f t="shared" si="22"/>
        <v>112.66666666666666</v>
      </c>
      <c r="AB63" s="88">
        <f t="shared" si="22"/>
        <v>116.88888888888887</v>
      </c>
      <c r="AC63" s="88">
        <f t="shared" si="22"/>
        <v>121.11111111111111</v>
      </c>
      <c r="AD63" s="88">
        <f t="shared" si="22"/>
        <v>126.02222222222223</v>
      </c>
      <c r="AE63" s="88">
        <f t="shared" si="22"/>
        <v>130.93333333333334</v>
      </c>
      <c r="AF63" s="88">
        <f t="shared" si="22"/>
        <v>135.84444444444446</v>
      </c>
      <c r="AG63" s="88">
        <f t="shared" si="22"/>
        <v>140.75555555555559</v>
      </c>
      <c r="AH63" s="88">
        <f t="shared" si="22"/>
        <v>145.66666666666666</v>
      </c>
    </row>
    <row r="64" spans="1:34" x14ac:dyDescent="0.2">
      <c r="A64" s="82">
        <v>3</v>
      </c>
      <c r="B64" s="83">
        <v>2.6</v>
      </c>
      <c r="C64" s="84">
        <f t="shared" si="7"/>
        <v>3026</v>
      </c>
      <c r="D64" s="93">
        <f t="shared" si="22"/>
        <v>48.555555555555557</v>
      </c>
      <c r="E64" s="93">
        <f t="shared" si="22"/>
        <v>50.511111111111113</v>
      </c>
      <c r="F64" s="93">
        <f t="shared" si="22"/>
        <v>52.466666666666669</v>
      </c>
      <c r="G64" s="93">
        <f t="shared" si="22"/>
        <v>54.422222222222224</v>
      </c>
      <c r="H64" s="93">
        <f t="shared" si="22"/>
        <v>56.377777777777787</v>
      </c>
      <c r="I64" s="93">
        <f t="shared" si="22"/>
        <v>58.333333333333336</v>
      </c>
      <c r="J64" s="93">
        <f t="shared" si="22"/>
        <v>60.577777777777776</v>
      </c>
      <c r="K64" s="93">
        <f t="shared" si="22"/>
        <v>62.822222222222216</v>
      </c>
      <c r="L64" s="93">
        <f t="shared" si="22"/>
        <v>65.066666666666663</v>
      </c>
      <c r="M64" s="93">
        <f t="shared" si="22"/>
        <v>67.311111111111103</v>
      </c>
      <c r="N64" s="93">
        <f t="shared" si="22"/>
        <v>69.555555555555557</v>
      </c>
      <c r="O64" s="93">
        <f t="shared" si="22"/>
        <v>72.51111111111112</v>
      </c>
      <c r="P64" s="93">
        <f t="shared" si="22"/>
        <v>75.466666666666669</v>
      </c>
      <c r="Q64" s="93">
        <f t="shared" si="22"/>
        <v>78.422222222222231</v>
      </c>
      <c r="R64" s="93">
        <f t="shared" si="22"/>
        <v>81.37777777777778</v>
      </c>
      <c r="S64" s="93">
        <f t="shared" si="22"/>
        <v>84.333333333333329</v>
      </c>
      <c r="T64" s="93">
        <f t="shared" si="22"/>
        <v>87.955555555555563</v>
      </c>
      <c r="U64" s="93">
        <f t="shared" si="22"/>
        <v>91.577777777777783</v>
      </c>
      <c r="V64" s="93">
        <f t="shared" si="22"/>
        <v>95.2</v>
      </c>
      <c r="W64" s="93">
        <f t="shared" si="22"/>
        <v>98.822222222222237</v>
      </c>
      <c r="X64" s="93">
        <f t="shared" si="22"/>
        <v>102.44444444444444</v>
      </c>
      <c r="Y64" s="93">
        <f t="shared" si="22"/>
        <v>106.66666666666666</v>
      </c>
      <c r="Z64" s="93">
        <f t="shared" si="22"/>
        <v>110.88888888888889</v>
      </c>
      <c r="AA64" s="93">
        <f t="shared" si="22"/>
        <v>115.1111111111111</v>
      </c>
      <c r="AB64" s="93">
        <f t="shared" si="22"/>
        <v>119.33333333333331</v>
      </c>
      <c r="AC64" s="93">
        <f t="shared" si="22"/>
        <v>123.55555555555556</v>
      </c>
      <c r="AD64" s="93">
        <f t="shared" si="22"/>
        <v>128.55555555555554</v>
      </c>
      <c r="AE64" s="93">
        <f t="shared" si="22"/>
        <v>133.55555555555554</v>
      </c>
      <c r="AF64" s="93">
        <f t="shared" si="22"/>
        <v>138.55555555555557</v>
      </c>
      <c r="AG64" s="93">
        <f t="shared" si="22"/>
        <v>143.55555555555557</v>
      </c>
      <c r="AH64" s="93">
        <f t="shared" si="22"/>
        <v>148.55555555555554</v>
      </c>
    </row>
    <row r="65" spans="1:34" x14ac:dyDescent="0.2">
      <c r="A65" s="82">
        <v>3</v>
      </c>
      <c r="B65" s="92">
        <v>2.8</v>
      </c>
      <c r="C65" s="84">
        <f t="shared" si="7"/>
        <v>3028</v>
      </c>
      <c r="D65" s="88">
        <f t="shared" si="22"/>
        <v>49</v>
      </c>
      <c r="E65" s="88">
        <f t="shared" si="22"/>
        <v>50.955555555555556</v>
      </c>
      <c r="F65" s="88">
        <f t="shared" si="22"/>
        <v>52.911111111111111</v>
      </c>
      <c r="G65" s="88">
        <f t="shared" si="22"/>
        <v>54.866666666666667</v>
      </c>
      <c r="H65" s="88">
        <f t="shared" si="22"/>
        <v>56.82222222222223</v>
      </c>
      <c r="I65" s="88">
        <f t="shared" si="22"/>
        <v>58.777777777777779</v>
      </c>
      <c r="J65" s="88">
        <f t="shared" si="22"/>
        <v>61.222222222222221</v>
      </c>
      <c r="K65" s="88">
        <f t="shared" si="22"/>
        <v>63.666666666666664</v>
      </c>
      <c r="L65" s="88">
        <f t="shared" si="22"/>
        <v>66.111111111111114</v>
      </c>
      <c r="M65" s="88">
        <f t="shared" si="22"/>
        <v>68.555555555555557</v>
      </c>
      <c r="N65" s="88">
        <f t="shared" si="22"/>
        <v>71</v>
      </c>
      <c r="O65" s="88">
        <f t="shared" si="22"/>
        <v>73.955555555555563</v>
      </c>
      <c r="P65" s="88">
        <f t="shared" si="22"/>
        <v>76.911111111111111</v>
      </c>
      <c r="Q65" s="88">
        <f t="shared" si="22"/>
        <v>79.866666666666674</v>
      </c>
      <c r="R65" s="88">
        <f t="shared" si="22"/>
        <v>82.822222222222223</v>
      </c>
      <c r="S65" s="88">
        <f t="shared" si="22"/>
        <v>85.777777777777771</v>
      </c>
      <c r="T65" s="88">
        <f t="shared" si="22"/>
        <v>89.51111111111112</v>
      </c>
      <c r="U65" s="88">
        <f t="shared" si="22"/>
        <v>93.244444444444454</v>
      </c>
      <c r="V65" s="88">
        <f t="shared" si="22"/>
        <v>96.977777777777789</v>
      </c>
      <c r="W65" s="88">
        <f t="shared" si="22"/>
        <v>100.71111111111112</v>
      </c>
      <c r="X65" s="88">
        <f t="shared" si="22"/>
        <v>104.44444444444444</v>
      </c>
      <c r="Y65" s="88">
        <f t="shared" si="22"/>
        <v>108.75555555555555</v>
      </c>
      <c r="Z65" s="88">
        <f t="shared" si="22"/>
        <v>113.06666666666665</v>
      </c>
      <c r="AA65" s="88">
        <f t="shared" si="22"/>
        <v>117.37777777777775</v>
      </c>
      <c r="AB65" s="88">
        <f t="shared" si="22"/>
        <v>121.68888888888885</v>
      </c>
      <c r="AC65" s="88">
        <f t="shared" si="22"/>
        <v>126</v>
      </c>
      <c r="AD65" s="88">
        <f t="shared" si="22"/>
        <v>131</v>
      </c>
      <c r="AE65" s="88">
        <f t="shared" si="22"/>
        <v>136</v>
      </c>
      <c r="AF65" s="88">
        <f t="shared" si="22"/>
        <v>141</v>
      </c>
      <c r="AG65" s="88">
        <f t="shared" si="22"/>
        <v>146</v>
      </c>
      <c r="AH65" s="88">
        <f t="shared" si="22"/>
        <v>151</v>
      </c>
    </row>
    <row r="66" spans="1:34" x14ac:dyDescent="0.2">
      <c r="A66" s="82">
        <v>3</v>
      </c>
      <c r="B66" s="83">
        <v>3</v>
      </c>
      <c r="C66" s="84">
        <f t="shared" si="7"/>
        <v>3030</v>
      </c>
      <c r="D66" s="93">
        <f t="shared" si="22"/>
        <v>50</v>
      </c>
      <c r="E66" s="93">
        <f t="shared" si="22"/>
        <v>51.955555555555556</v>
      </c>
      <c r="F66" s="93">
        <f t="shared" si="22"/>
        <v>53.911111111111111</v>
      </c>
      <c r="G66" s="93">
        <f t="shared" si="22"/>
        <v>55.866666666666667</v>
      </c>
      <c r="H66" s="93">
        <f t="shared" si="22"/>
        <v>57.82222222222223</v>
      </c>
      <c r="I66" s="93">
        <f t="shared" si="22"/>
        <v>59.777777777777779</v>
      </c>
      <c r="J66" s="93">
        <f t="shared" si="22"/>
        <v>62.333333333333336</v>
      </c>
      <c r="K66" s="93">
        <f t="shared" si="22"/>
        <v>64.888888888888886</v>
      </c>
      <c r="L66" s="93">
        <f t="shared" si="22"/>
        <v>67.444444444444457</v>
      </c>
      <c r="M66" s="93">
        <f t="shared" si="22"/>
        <v>70</v>
      </c>
      <c r="N66" s="93">
        <f t="shared" si="22"/>
        <v>72.555555555555557</v>
      </c>
      <c r="O66" s="93">
        <f t="shared" si="22"/>
        <v>75.599999999999994</v>
      </c>
      <c r="P66" s="93">
        <f t="shared" si="22"/>
        <v>78.644444444444446</v>
      </c>
      <c r="Q66" s="93">
        <f t="shared" si="22"/>
        <v>81.688888888888883</v>
      </c>
      <c r="R66" s="93">
        <f t="shared" si="22"/>
        <v>84.73333333333332</v>
      </c>
      <c r="S66" s="93">
        <f t="shared" si="22"/>
        <v>87.777777777777771</v>
      </c>
      <c r="T66" s="93">
        <f t="shared" si="22"/>
        <v>91.4</v>
      </c>
      <c r="U66" s="93">
        <f t="shared" si="22"/>
        <v>95.022222222222226</v>
      </c>
      <c r="V66" s="93">
        <f t="shared" si="22"/>
        <v>98.644444444444446</v>
      </c>
      <c r="W66" s="93">
        <f t="shared" si="22"/>
        <v>102.26666666666668</v>
      </c>
      <c r="X66" s="93">
        <f t="shared" si="22"/>
        <v>105.88888888888889</v>
      </c>
      <c r="Y66" s="93">
        <f t="shared" si="22"/>
        <v>110.3111111111111</v>
      </c>
      <c r="Z66" s="93">
        <f t="shared" si="22"/>
        <v>114.73333333333332</v>
      </c>
      <c r="AA66" s="93">
        <f t="shared" si="22"/>
        <v>119.15555555555554</v>
      </c>
      <c r="AB66" s="93">
        <f t="shared" si="22"/>
        <v>123.57777777777775</v>
      </c>
      <c r="AC66" s="93">
        <f t="shared" si="22"/>
        <v>128</v>
      </c>
      <c r="AD66" s="93">
        <f t="shared" si="22"/>
        <v>133.19999999999999</v>
      </c>
      <c r="AE66" s="93">
        <f t="shared" si="22"/>
        <v>138.4</v>
      </c>
      <c r="AF66" s="93">
        <f t="shared" si="22"/>
        <v>143.6</v>
      </c>
      <c r="AG66" s="93">
        <f t="shared" si="22"/>
        <v>148.79999999999998</v>
      </c>
      <c r="AH66" s="93">
        <f t="shared" si="22"/>
        <v>154</v>
      </c>
    </row>
    <row r="67" spans="1:34" x14ac:dyDescent="0.2">
      <c r="A67" s="82">
        <v>4</v>
      </c>
      <c r="B67" s="83">
        <v>0</v>
      </c>
      <c r="C67" s="84">
        <f t="shared" si="7"/>
        <v>4000</v>
      </c>
      <c r="D67" s="93">
        <v>35.111111111111114</v>
      </c>
      <c r="E67" s="93">
        <v>36.555555555555557</v>
      </c>
      <c r="F67" s="93">
        <v>38</v>
      </c>
      <c r="G67" s="93">
        <v>39.444444444444443</v>
      </c>
      <c r="H67" s="93">
        <v>40.888888888888886</v>
      </c>
      <c r="I67" s="93">
        <v>42.333333333333336</v>
      </c>
      <c r="J67" s="93">
        <v>43.911111111111111</v>
      </c>
      <c r="K67" s="93">
        <v>45.488888888888887</v>
      </c>
      <c r="L67" s="93">
        <v>47.066666666666663</v>
      </c>
      <c r="M67" s="93">
        <v>48.644444444444446</v>
      </c>
      <c r="N67" s="93">
        <v>50.222222222222221</v>
      </c>
      <c r="O67" s="93">
        <v>52.24444444444444</v>
      </c>
      <c r="P67" s="93">
        <v>54.266666666666666</v>
      </c>
      <c r="Q67" s="93">
        <v>56.288888888888877</v>
      </c>
      <c r="R67" s="93">
        <v>58.311111111111103</v>
      </c>
      <c r="S67" s="93">
        <v>60.333333333333329</v>
      </c>
      <c r="T67" s="93">
        <v>62.62222222222222</v>
      </c>
      <c r="U67" s="93">
        <v>64.911111111111111</v>
      </c>
      <c r="V67" s="93">
        <v>67.2</v>
      </c>
      <c r="W67" s="93">
        <v>69.488888888888894</v>
      </c>
      <c r="X67" s="93">
        <v>71.777777777777771</v>
      </c>
      <c r="Y67" s="93">
        <v>74.599999999999994</v>
      </c>
      <c r="Z67" s="93">
        <v>77.422222222222217</v>
      </c>
      <c r="AA67" s="93">
        <v>80.244444444444426</v>
      </c>
      <c r="AB67" s="93">
        <v>83.066666666666649</v>
      </c>
      <c r="AC67" s="93">
        <v>85.888888888888886</v>
      </c>
      <c r="AD67" s="93">
        <v>88.955555555555549</v>
      </c>
      <c r="AE67" s="93">
        <v>92.022222222222211</v>
      </c>
      <c r="AF67" s="93">
        <v>95.088888888888889</v>
      </c>
      <c r="AG67" s="93">
        <v>98.155555555555551</v>
      </c>
      <c r="AH67" s="93">
        <v>101.22222222222223</v>
      </c>
    </row>
    <row r="68" spans="1:34" x14ac:dyDescent="0.2">
      <c r="A68" s="82">
        <v>4</v>
      </c>
      <c r="B68" s="86">
        <v>0.4</v>
      </c>
      <c r="C68" s="84">
        <f t="shared" si="7"/>
        <v>4004</v>
      </c>
      <c r="D68" s="88">
        <f t="shared" ref="D68:AH76" si="23">-(D8-D83)*3.5/4.5+D8</f>
        <v>35.111111111111114</v>
      </c>
      <c r="E68" s="88">
        <f t="shared" si="23"/>
        <v>36.555555555555557</v>
      </c>
      <c r="F68" s="88">
        <f t="shared" si="23"/>
        <v>38</v>
      </c>
      <c r="G68" s="88">
        <f t="shared" si="23"/>
        <v>39.444444444444443</v>
      </c>
      <c r="H68" s="88">
        <f t="shared" si="23"/>
        <v>40.888888888888886</v>
      </c>
      <c r="I68" s="88">
        <f t="shared" si="23"/>
        <v>42.333333333333336</v>
      </c>
      <c r="J68" s="88">
        <f t="shared" si="23"/>
        <v>43.911111111111111</v>
      </c>
      <c r="K68" s="88">
        <f t="shared" si="23"/>
        <v>45.488888888888887</v>
      </c>
      <c r="L68" s="88">
        <f t="shared" si="23"/>
        <v>47.066666666666663</v>
      </c>
      <c r="M68" s="88">
        <f t="shared" si="23"/>
        <v>48.644444444444446</v>
      </c>
      <c r="N68" s="88">
        <f t="shared" si="23"/>
        <v>50.222222222222221</v>
      </c>
      <c r="O68" s="88">
        <f t="shared" si="23"/>
        <v>52.24444444444444</v>
      </c>
      <c r="P68" s="88">
        <f t="shared" si="23"/>
        <v>54.266666666666666</v>
      </c>
      <c r="Q68" s="88">
        <f t="shared" si="23"/>
        <v>56.288888888888877</v>
      </c>
      <c r="R68" s="88">
        <f t="shared" si="23"/>
        <v>58.311111111111103</v>
      </c>
      <c r="S68" s="88">
        <f t="shared" si="23"/>
        <v>60.333333333333329</v>
      </c>
      <c r="T68" s="88">
        <f t="shared" si="23"/>
        <v>62.62222222222222</v>
      </c>
      <c r="U68" s="88">
        <f t="shared" si="23"/>
        <v>64.911111111111111</v>
      </c>
      <c r="V68" s="88">
        <f t="shared" si="23"/>
        <v>67.2</v>
      </c>
      <c r="W68" s="88">
        <f t="shared" si="23"/>
        <v>69.488888888888894</v>
      </c>
      <c r="X68" s="88">
        <f t="shared" si="23"/>
        <v>71.777777777777771</v>
      </c>
      <c r="Y68" s="88">
        <f t="shared" si="23"/>
        <v>74.599999999999994</v>
      </c>
      <c r="Z68" s="88">
        <f t="shared" si="23"/>
        <v>77.422222222222217</v>
      </c>
      <c r="AA68" s="88">
        <f t="shared" si="23"/>
        <v>80.244444444444426</v>
      </c>
      <c r="AB68" s="88">
        <f t="shared" si="23"/>
        <v>83.066666666666649</v>
      </c>
      <c r="AC68" s="88">
        <f t="shared" si="23"/>
        <v>85.888888888888886</v>
      </c>
      <c r="AD68" s="88">
        <f t="shared" si="23"/>
        <v>88.955555555555549</v>
      </c>
      <c r="AE68" s="88">
        <f t="shared" si="23"/>
        <v>92.022222222222211</v>
      </c>
      <c r="AF68" s="88">
        <f t="shared" si="23"/>
        <v>95.088888888888889</v>
      </c>
      <c r="AG68" s="88">
        <f t="shared" si="23"/>
        <v>98.155555555555551</v>
      </c>
      <c r="AH68" s="88">
        <f t="shared" si="23"/>
        <v>101.22222222222223</v>
      </c>
    </row>
    <row r="69" spans="1:34" x14ac:dyDescent="0.2">
      <c r="A69" s="82">
        <v>4</v>
      </c>
      <c r="B69" s="83">
        <v>0.6</v>
      </c>
      <c r="C69" s="84">
        <f t="shared" si="7"/>
        <v>4006</v>
      </c>
      <c r="D69" s="93">
        <f t="shared" si="23"/>
        <v>36.111111111111114</v>
      </c>
      <c r="E69" s="93">
        <f t="shared" si="23"/>
        <v>37.6</v>
      </c>
      <c r="F69" s="93">
        <f t="shared" si="23"/>
        <v>39.088888888888889</v>
      </c>
      <c r="G69" s="93">
        <f t="shared" si="23"/>
        <v>40.577777777777769</v>
      </c>
      <c r="H69" s="93">
        <f t="shared" si="23"/>
        <v>42.066666666666663</v>
      </c>
      <c r="I69" s="93">
        <f t="shared" si="23"/>
        <v>43.555555555555557</v>
      </c>
      <c r="J69" s="93">
        <f t="shared" si="23"/>
        <v>45.288888888888891</v>
      </c>
      <c r="K69" s="93">
        <f t="shared" si="23"/>
        <v>47.022222222222226</v>
      </c>
      <c r="L69" s="93">
        <f t="shared" si="23"/>
        <v>48.75555555555556</v>
      </c>
      <c r="M69" s="93">
        <f t="shared" si="23"/>
        <v>50.488888888888894</v>
      </c>
      <c r="N69" s="93">
        <f t="shared" si="23"/>
        <v>52.222222222222221</v>
      </c>
      <c r="O69" s="93">
        <f t="shared" si="23"/>
        <v>54.199999999999996</v>
      </c>
      <c r="P69" s="93">
        <f t="shared" si="23"/>
        <v>56.17777777777777</v>
      </c>
      <c r="Q69" s="93">
        <f t="shared" si="23"/>
        <v>58.155555555555544</v>
      </c>
      <c r="R69" s="93">
        <f t="shared" si="23"/>
        <v>60.133333333333319</v>
      </c>
      <c r="S69" s="93">
        <f t="shared" si="23"/>
        <v>62.111111111111114</v>
      </c>
      <c r="T69" s="93">
        <f t="shared" si="23"/>
        <v>64.488888888888894</v>
      </c>
      <c r="U69" s="93">
        <f t="shared" si="23"/>
        <v>66.866666666666674</v>
      </c>
      <c r="V69" s="93">
        <f t="shared" si="23"/>
        <v>69.244444444444454</v>
      </c>
      <c r="W69" s="93">
        <f t="shared" si="23"/>
        <v>71.622222222222234</v>
      </c>
      <c r="X69" s="93">
        <f t="shared" si="23"/>
        <v>74</v>
      </c>
      <c r="Y69" s="93">
        <f t="shared" si="23"/>
        <v>76.86666666666666</v>
      </c>
      <c r="Z69" s="93">
        <f t="shared" si="23"/>
        <v>79.73333333333332</v>
      </c>
      <c r="AA69" s="93">
        <f t="shared" si="23"/>
        <v>82.6</v>
      </c>
      <c r="AB69" s="93">
        <f t="shared" si="23"/>
        <v>85.46666666666664</v>
      </c>
      <c r="AC69" s="93">
        <f t="shared" si="23"/>
        <v>88.333333333333329</v>
      </c>
      <c r="AD69" s="93">
        <f t="shared" si="23"/>
        <v>91.8</v>
      </c>
      <c r="AE69" s="93">
        <f t="shared" si="23"/>
        <v>95.26666666666668</v>
      </c>
      <c r="AF69" s="93">
        <f t="shared" si="23"/>
        <v>98.733333333333348</v>
      </c>
      <c r="AG69" s="93">
        <f t="shared" si="23"/>
        <v>102.20000000000002</v>
      </c>
      <c r="AH69" s="93">
        <f t="shared" si="23"/>
        <v>105.66666666666667</v>
      </c>
    </row>
    <row r="70" spans="1:34" x14ac:dyDescent="0.2">
      <c r="A70" s="82">
        <v>4</v>
      </c>
      <c r="B70" s="92">
        <v>0.8</v>
      </c>
      <c r="C70" s="84">
        <f t="shared" si="7"/>
        <v>4008</v>
      </c>
      <c r="D70" s="88">
        <f t="shared" si="23"/>
        <v>37.111111111111114</v>
      </c>
      <c r="E70" s="88">
        <f t="shared" si="23"/>
        <v>38.6</v>
      </c>
      <c r="F70" s="88">
        <f t="shared" si="23"/>
        <v>40.088888888888889</v>
      </c>
      <c r="G70" s="88">
        <f t="shared" si="23"/>
        <v>41.577777777777769</v>
      </c>
      <c r="H70" s="88">
        <f t="shared" si="23"/>
        <v>43.066666666666663</v>
      </c>
      <c r="I70" s="88">
        <f t="shared" si="23"/>
        <v>44.555555555555557</v>
      </c>
      <c r="J70" s="88">
        <f t="shared" si="23"/>
        <v>46.288888888888891</v>
      </c>
      <c r="K70" s="88">
        <f t="shared" si="23"/>
        <v>48.022222222222226</v>
      </c>
      <c r="L70" s="88">
        <f t="shared" si="23"/>
        <v>49.75555555555556</v>
      </c>
      <c r="M70" s="88">
        <f t="shared" si="23"/>
        <v>51.488888888888894</v>
      </c>
      <c r="N70" s="88">
        <f t="shared" si="23"/>
        <v>53.222222222222221</v>
      </c>
      <c r="O70" s="88">
        <f t="shared" si="23"/>
        <v>55.24444444444444</v>
      </c>
      <c r="P70" s="88">
        <f t="shared" si="23"/>
        <v>57.266666666666666</v>
      </c>
      <c r="Q70" s="88">
        <f t="shared" si="23"/>
        <v>59.288888888888877</v>
      </c>
      <c r="R70" s="88">
        <f t="shared" si="23"/>
        <v>61.311111111111103</v>
      </c>
      <c r="S70" s="88">
        <f t="shared" si="23"/>
        <v>63.333333333333329</v>
      </c>
      <c r="T70" s="88">
        <f t="shared" si="23"/>
        <v>65.911111111111111</v>
      </c>
      <c r="U70" s="88">
        <f t="shared" si="23"/>
        <v>68.488888888888894</v>
      </c>
      <c r="V70" s="88">
        <f t="shared" si="23"/>
        <v>71.066666666666663</v>
      </c>
      <c r="W70" s="88">
        <f t="shared" si="23"/>
        <v>73.644444444444446</v>
      </c>
      <c r="X70" s="88">
        <f t="shared" si="23"/>
        <v>76.222222222222229</v>
      </c>
      <c r="Y70" s="88">
        <f t="shared" si="23"/>
        <v>79.288888888888891</v>
      </c>
      <c r="Z70" s="88">
        <f t="shared" si="23"/>
        <v>82.355555555555554</v>
      </c>
      <c r="AA70" s="88">
        <f t="shared" si="23"/>
        <v>85.422222222222217</v>
      </c>
      <c r="AB70" s="88">
        <f t="shared" si="23"/>
        <v>88.48888888888888</v>
      </c>
      <c r="AC70" s="88">
        <f t="shared" si="23"/>
        <v>91.555555555555557</v>
      </c>
      <c r="AD70" s="88">
        <f t="shared" si="23"/>
        <v>95.066666666666663</v>
      </c>
      <c r="AE70" s="88">
        <f t="shared" si="23"/>
        <v>98.577777777777783</v>
      </c>
      <c r="AF70" s="88">
        <f t="shared" si="23"/>
        <v>102.08888888888889</v>
      </c>
      <c r="AG70" s="88">
        <f t="shared" si="23"/>
        <v>105.60000000000001</v>
      </c>
      <c r="AH70" s="88">
        <f t="shared" si="23"/>
        <v>109.11111111111111</v>
      </c>
    </row>
    <row r="71" spans="1:34" x14ac:dyDescent="0.2">
      <c r="A71" s="82">
        <v>4</v>
      </c>
      <c r="B71" s="83">
        <v>1</v>
      </c>
      <c r="C71" s="84">
        <f t="shared" si="7"/>
        <v>4010</v>
      </c>
      <c r="D71" s="93">
        <f t="shared" si="23"/>
        <v>38.111111111111114</v>
      </c>
      <c r="E71" s="93">
        <f t="shared" si="23"/>
        <v>39.644444444444446</v>
      </c>
      <c r="F71" s="93">
        <f t="shared" si="23"/>
        <v>41.177777777777777</v>
      </c>
      <c r="G71" s="93">
        <f t="shared" si="23"/>
        <v>42.711111111111109</v>
      </c>
      <c r="H71" s="93">
        <f t="shared" si="23"/>
        <v>44.24444444444444</v>
      </c>
      <c r="I71" s="93">
        <f t="shared" si="23"/>
        <v>45.777777777777779</v>
      </c>
      <c r="J71" s="93">
        <f t="shared" si="23"/>
        <v>47.511111111111113</v>
      </c>
      <c r="K71" s="93">
        <f t="shared" si="23"/>
        <v>49.244444444444447</v>
      </c>
      <c r="L71" s="93">
        <f t="shared" si="23"/>
        <v>50.977777777777781</v>
      </c>
      <c r="M71" s="93">
        <f t="shared" si="23"/>
        <v>52.711111111111116</v>
      </c>
      <c r="N71" s="93">
        <f t="shared" si="23"/>
        <v>54.444444444444443</v>
      </c>
      <c r="O71" s="93">
        <f t="shared" si="23"/>
        <v>56.62222222222222</v>
      </c>
      <c r="P71" s="93">
        <f t="shared" si="23"/>
        <v>58.8</v>
      </c>
      <c r="Q71" s="93">
        <f t="shared" si="23"/>
        <v>60.977777777777774</v>
      </c>
      <c r="R71" s="93">
        <f t="shared" si="23"/>
        <v>63.155555555555551</v>
      </c>
      <c r="S71" s="93">
        <f t="shared" si="23"/>
        <v>65.333333333333329</v>
      </c>
      <c r="T71" s="93">
        <f t="shared" si="23"/>
        <v>67.955555555555549</v>
      </c>
      <c r="U71" s="93">
        <f t="shared" si="23"/>
        <v>70.577777777777783</v>
      </c>
      <c r="V71" s="93">
        <f t="shared" si="23"/>
        <v>73.2</v>
      </c>
      <c r="W71" s="93">
        <f t="shared" si="23"/>
        <v>75.822222222222237</v>
      </c>
      <c r="X71" s="93">
        <f t="shared" si="23"/>
        <v>78.444444444444443</v>
      </c>
      <c r="Y71" s="93">
        <f t="shared" si="23"/>
        <v>81.711111111111109</v>
      </c>
      <c r="Z71" s="93">
        <f t="shared" si="23"/>
        <v>84.977777777777774</v>
      </c>
      <c r="AA71" s="93">
        <f t="shared" si="23"/>
        <v>88.24444444444444</v>
      </c>
      <c r="AB71" s="93">
        <f t="shared" si="23"/>
        <v>91.51111111111112</v>
      </c>
      <c r="AC71" s="93">
        <f t="shared" si="23"/>
        <v>94.777777777777771</v>
      </c>
      <c r="AD71" s="93">
        <f t="shared" si="23"/>
        <v>98.488888888888894</v>
      </c>
      <c r="AE71" s="93">
        <f t="shared" si="23"/>
        <v>102.2</v>
      </c>
      <c r="AF71" s="93">
        <f t="shared" si="23"/>
        <v>105.91111111111113</v>
      </c>
      <c r="AG71" s="93">
        <f t="shared" si="23"/>
        <v>109.62222222222225</v>
      </c>
      <c r="AH71" s="93">
        <f t="shared" si="23"/>
        <v>113.33333333333334</v>
      </c>
    </row>
    <row r="72" spans="1:34" x14ac:dyDescent="0.2">
      <c r="A72" s="82">
        <v>4</v>
      </c>
      <c r="B72" s="92">
        <v>1.2</v>
      </c>
      <c r="C72" s="84">
        <f t="shared" si="7"/>
        <v>4012</v>
      </c>
      <c r="D72" s="88">
        <f t="shared" si="23"/>
        <v>39.333333333333336</v>
      </c>
      <c r="E72" s="88">
        <f t="shared" si="23"/>
        <v>40.666666666666671</v>
      </c>
      <c r="F72" s="88">
        <f t="shared" si="23"/>
        <v>42</v>
      </c>
      <c r="G72" s="88">
        <f t="shared" si="23"/>
        <v>43.333333333333336</v>
      </c>
      <c r="H72" s="88">
        <f t="shared" si="23"/>
        <v>44.666666666666671</v>
      </c>
      <c r="I72" s="88">
        <f t="shared" si="23"/>
        <v>46</v>
      </c>
      <c r="J72" s="88">
        <f t="shared" si="23"/>
        <v>47.93333333333333</v>
      </c>
      <c r="K72" s="88">
        <f t="shared" si="23"/>
        <v>49.86666666666666</v>
      </c>
      <c r="L72" s="88">
        <f t="shared" si="23"/>
        <v>51.8</v>
      </c>
      <c r="M72" s="88">
        <f t="shared" si="23"/>
        <v>53.733333333333327</v>
      </c>
      <c r="N72" s="88">
        <f t="shared" si="23"/>
        <v>55.666666666666671</v>
      </c>
      <c r="O72" s="88">
        <f t="shared" si="23"/>
        <v>57.844444444444449</v>
      </c>
      <c r="P72" s="88">
        <f t="shared" si="23"/>
        <v>60.022222222222226</v>
      </c>
      <c r="Q72" s="88">
        <f t="shared" si="23"/>
        <v>62.199999999999996</v>
      </c>
      <c r="R72" s="88">
        <f t="shared" si="23"/>
        <v>64.37777777777778</v>
      </c>
      <c r="S72" s="88">
        <f t="shared" si="23"/>
        <v>66.555555555555557</v>
      </c>
      <c r="T72" s="88">
        <f t="shared" si="23"/>
        <v>69.37777777777778</v>
      </c>
      <c r="U72" s="88">
        <f t="shared" si="23"/>
        <v>72.2</v>
      </c>
      <c r="V72" s="88">
        <f t="shared" si="23"/>
        <v>75.022222222222211</v>
      </c>
      <c r="W72" s="88">
        <f t="shared" si="23"/>
        <v>77.844444444444434</v>
      </c>
      <c r="X72" s="88">
        <f t="shared" si="23"/>
        <v>80.666666666666671</v>
      </c>
      <c r="Y72" s="88">
        <f t="shared" si="23"/>
        <v>83.933333333333337</v>
      </c>
      <c r="Z72" s="88">
        <f t="shared" si="23"/>
        <v>87.2</v>
      </c>
      <c r="AA72" s="88">
        <f t="shared" si="23"/>
        <v>90.466666666666669</v>
      </c>
      <c r="AB72" s="88">
        <f t="shared" si="23"/>
        <v>93.733333333333334</v>
      </c>
      <c r="AC72" s="88">
        <f t="shared" si="23"/>
        <v>97</v>
      </c>
      <c r="AD72" s="88">
        <f t="shared" si="23"/>
        <v>100.9111111111111</v>
      </c>
      <c r="AE72" s="88">
        <f t="shared" si="23"/>
        <v>104.82222222222221</v>
      </c>
      <c r="AF72" s="88">
        <f t="shared" si="23"/>
        <v>108.73333333333332</v>
      </c>
      <c r="AG72" s="88">
        <f t="shared" si="23"/>
        <v>112.64444444444442</v>
      </c>
      <c r="AH72" s="88">
        <f t="shared" si="23"/>
        <v>116.55555555555556</v>
      </c>
    </row>
    <row r="73" spans="1:34" x14ac:dyDescent="0.2">
      <c r="A73" s="82">
        <v>4</v>
      </c>
      <c r="B73" s="83">
        <v>1.4</v>
      </c>
      <c r="C73" s="84">
        <f t="shared" ref="C73:C136" si="24">(A73*100+B73)*10</f>
        <v>4014</v>
      </c>
      <c r="D73" s="93">
        <f t="shared" si="23"/>
        <v>39.555555555555557</v>
      </c>
      <c r="E73" s="93">
        <f t="shared" si="23"/>
        <v>41.044444444444444</v>
      </c>
      <c r="F73" s="93">
        <f t="shared" si="23"/>
        <v>42.533333333333331</v>
      </c>
      <c r="G73" s="93">
        <f t="shared" si="23"/>
        <v>44.022222222222219</v>
      </c>
      <c r="H73" s="93">
        <f t="shared" si="23"/>
        <v>45.511111111111106</v>
      </c>
      <c r="I73" s="93">
        <f t="shared" si="23"/>
        <v>47</v>
      </c>
      <c r="J73" s="93">
        <f t="shared" si="23"/>
        <v>48.977777777777774</v>
      </c>
      <c r="K73" s="93">
        <f t="shared" si="23"/>
        <v>50.955555555555556</v>
      </c>
      <c r="L73" s="93">
        <f t="shared" si="23"/>
        <v>52.933333333333323</v>
      </c>
      <c r="M73" s="93">
        <f t="shared" si="23"/>
        <v>54.911111111111097</v>
      </c>
      <c r="N73" s="93">
        <f t="shared" si="23"/>
        <v>56.888888888888886</v>
      </c>
      <c r="O73" s="93">
        <f t="shared" si="23"/>
        <v>59.111111111111114</v>
      </c>
      <c r="P73" s="93">
        <f t="shared" si="23"/>
        <v>61.333333333333329</v>
      </c>
      <c r="Q73" s="93">
        <f t="shared" si="23"/>
        <v>63.555555555555557</v>
      </c>
      <c r="R73" s="93">
        <f t="shared" si="23"/>
        <v>65.777777777777771</v>
      </c>
      <c r="S73" s="93">
        <f t="shared" si="23"/>
        <v>68</v>
      </c>
      <c r="T73" s="93">
        <f t="shared" si="23"/>
        <v>70.977777777777774</v>
      </c>
      <c r="U73" s="93">
        <f t="shared" si="23"/>
        <v>73.955555555555549</v>
      </c>
      <c r="V73" s="93">
        <f t="shared" si="23"/>
        <v>76.933333333333323</v>
      </c>
      <c r="W73" s="93">
        <f t="shared" si="23"/>
        <v>79.911111111111097</v>
      </c>
      <c r="X73" s="93">
        <f t="shared" si="23"/>
        <v>82.888888888888886</v>
      </c>
      <c r="Y73" s="93">
        <f t="shared" si="23"/>
        <v>86.2</v>
      </c>
      <c r="Z73" s="93">
        <f t="shared" si="23"/>
        <v>89.51111111111112</v>
      </c>
      <c r="AA73" s="93">
        <f t="shared" si="23"/>
        <v>92.822222222222223</v>
      </c>
      <c r="AB73" s="93">
        <f t="shared" si="23"/>
        <v>96.13333333333334</v>
      </c>
      <c r="AC73" s="93">
        <f t="shared" si="23"/>
        <v>99.444444444444443</v>
      </c>
      <c r="AD73" s="93">
        <f t="shared" si="23"/>
        <v>103.55555555555554</v>
      </c>
      <c r="AE73" s="93">
        <f t="shared" si="23"/>
        <v>107.66666666666666</v>
      </c>
      <c r="AF73" s="93">
        <f t="shared" si="23"/>
        <v>111.77777777777777</v>
      </c>
      <c r="AG73" s="93">
        <f t="shared" si="23"/>
        <v>115.88888888888887</v>
      </c>
      <c r="AH73" s="93">
        <f t="shared" si="23"/>
        <v>120</v>
      </c>
    </row>
    <row r="74" spans="1:34" x14ac:dyDescent="0.2">
      <c r="A74" s="82">
        <v>4</v>
      </c>
      <c r="B74" s="92">
        <v>1.6</v>
      </c>
      <c r="C74" s="84">
        <f t="shared" si="24"/>
        <v>4016</v>
      </c>
      <c r="D74" s="88">
        <f t="shared" si="23"/>
        <v>40.333333333333336</v>
      </c>
      <c r="E74" s="88">
        <f t="shared" si="23"/>
        <v>41.911111111111111</v>
      </c>
      <c r="F74" s="88">
        <f t="shared" si="23"/>
        <v>43.488888888888887</v>
      </c>
      <c r="G74" s="88">
        <f t="shared" si="23"/>
        <v>45.066666666666663</v>
      </c>
      <c r="H74" s="88">
        <f t="shared" si="23"/>
        <v>46.644444444444446</v>
      </c>
      <c r="I74" s="88">
        <f t="shared" si="23"/>
        <v>48.222222222222221</v>
      </c>
      <c r="J74" s="88">
        <f t="shared" si="23"/>
        <v>50.155555555555559</v>
      </c>
      <c r="K74" s="88">
        <f t="shared" si="23"/>
        <v>52.088888888888889</v>
      </c>
      <c r="L74" s="88">
        <f t="shared" si="23"/>
        <v>54.022222222222219</v>
      </c>
      <c r="M74" s="88">
        <f t="shared" si="23"/>
        <v>55.955555555555549</v>
      </c>
      <c r="N74" s="88">
        <f t="shared" si="23"/>
        <v>57.888888888888886</v>
      </c>
      <c r="O74" s="88">
        <f t="shared" si="23"/>
        <v>60.311111111111117</v>
      </c>
      <c r="P74" s="88">
        <f t="shared" si="23"/>
        <v>62.733333333333334</v>
      </c>
      <c r="Q74" s="88">
        <f t="shared" si="23"/>
        <v>65.155555555555566</v>
      </c>
      <c r="R74" s="88">
        <f t="shared" si="23"/>
        <v>67.577777777777783</v>
      </c>
      <c r="S74" s="88">
        <f t="shared" si="23"/>
        <v>70</v>
      </c>
      <c r="T74" s="88">
        <f t="shared" si="23"/>
        <v>72.86666666666666</v>
      </c>
      <c r="U74" s="88">
        <f t="shared" si="23"/>
        <v>75.73333333333332</v>
      </c>
      <c r="V74" s="88">
        <f t="shared" si="23"/>
        <v>78.599999999999994</v>
      </c>
      <c r="W74" s="88">
        <f t="shared" si="23"/>
        <v>81.46666666666664</v>
      </c>
      <c r="X74" s="88">
        <f t="shared" si="23"/>
        <v>84.333333333333329</v>
      </c>
      <c r="Y74" s="88">
        <f t="shared" si="23"/>
        <v>87.955555555555563</v>
      </c>
      <c r="Z74" s="88">
        <f t="shared" si="23"/>
        <v>91.577777777777783</v>
      </c>
      <c r="AA74" s="88">
        <f t="shared" si="23"/>
        <v>95.200000000000017</v>
      </c>
      <c r="AB74" s="88">
        <f t="shared" si="23"/>
        <v>98.822222222222251</v>
      </c>
      <c r="AC74" s="88">
        <f t="shared" si="23"/>
        <v>102.44444444444444</v>
      </c>
      <c r="AD74" s="88">
        <f t="shared" si="23"/>
        <v>106.44444444444444</v>
      </c>
      <c r="AE74" s="88">
        <f t="shared" si="23"/>
        <v>110.44444444444443</v>
      </c>
      <c r="AF74" s="88">
        <f t="shared" si="23"/>
        <v>114.44444444444443</v>
      </c>
      <c r="AG74" s="88">
        <f t="shared" si="23"/>
        <v>118.44444444444443</v>
      </c>
      <c r="AH74" s="88">
        <f t="shared" si="23"/>
        <v>122.44444444444444</v>
      </c>
    </row>
    <row r="75" spans="1:34" x14ac:dyDescent="0.2">
      <c r="A75" s="82">
        <v>4</v>
      </c>
      <c r="B75" s="83">
        <v>1.8</v>
      </c>
      <c r="C75" s="84">
        <f t="shared" si="24"/>
        <v>4018</v>
      </c>
      <c r="D75" s="93">
        <f t="shared" si="23"/>
        <v>41.555555555555557</v>
      </c>
      <c r="E75" s="93">
        <f t="shared" si="23"/>
        <v>43.088888888888889</v>
      </c>
      <c r="F75" s="93">
        <f t="shared" si="23"/>
        <v>44.62222222222222</v>
      </c>
      <c r="G75" s="93">
        <f t="shared" si="23"/>
        <v>46.155555555555551</v>
      </c>
      <c r="H75" s="93">
        <f t="shared" si="23"/>
        <v>47.688888888888883</v>
      </c>
      <c r="I75" s="93">
        <f t="shared" si="23"/>
        <v>49.222222222222221</v>
      </c>
      <c r="J75" s="93">
        <f t="shared" si="23"/>
        <v>51.199999999999996</v>
      </c>
      <c r="K75" s="93">
        <f t="shared" si="23"/>
        <v>53.17777777777777</v>
      </c>
      <c r="L75" s="93">
        <f t="shared" si="23"/>
        <v>55.155555555555544</v>
      </c>
      <c r="M75" s="93">
        <f t="shared" si="23"/>
        <v>57.133333333333319</v>
      </c>
      <c r="N75" s="93">
        <f t="shared" si="23"/>
        <v>59.111111111111114</v>
      </c>
      <c r="O75" s="93">
        <f t="shared" si="23"/>
        <v>61.533333333333331</v>
      </c>
      <c r="P75" s="93">
        <f t="shared" si="23"/>
        <v>63.955555555555563</v>
      </c>
      <c r="Q75" s="93">
        <f t="shared" si="23"/>
        <v>66.377777777777794</v>
      </c>
      <c r="R75" s="93">
        <f t="shared" si="23"/>
        <v>68.800000000000011</v>
      </c>
      <c r="S75" s="93">
        <f t="shared" si="23"/>
        <v>71.222222222222229</v>
      </c>
      <c r="T75" s="93">
        <f t="shared" si="23"/>
        <v>74.288888888888891</v>
      </c>
      <c r="U75" s="93">
        <f t="shared" si="23"/>
        <v>77.355555555555554</v>
      </c>
      <c r="V75" s="93">
        <f t="shared" si="23"/>
        <v>80.422222222222217</v>
      </c>
      <c r="W75" s="93">
        <f t="shared" si="23"/>
        <v>83.48888888888888</v>
      </c>
      <c r="X75" s="93">
        <f t="shared" si="23"/>
        <v>86.555555555555557</v>
      </c>
      <c r="Y75" s="93">
        <f t="shared" si="23"/>
        <v>90.222222222222229</v>
      </c>
      <c r="Z75" s="93">
        <f t="shared" si="23"/>
        <v>93.8888888888889</v>
      </c>
      <c r="AA75" s="93">
        <f t="shared" si="23"/>
        <v>97.555555555555571</v>
      </c>
      <c r="AB75" s="93">
        <f t="shared" si="23"/>
        <v>101.22222222222223</v>
      </c>
      <c r="AC75" s="93">
        <f t="shared" si="23"/>
        <v>104.88888888888889</v>
      </c>
      <c r="AD75" s="93">
        <f t="shared" si="23"/>
        <v>109.04444444444445</v>
      </c>
      <c r="AE75" s="93">
        <f t="shared" si="23"/>
        <v>113.2</v>
      </c>
      <c r="AF75" s="93">
        <f t="shared" si="23"/>
        <v>117.35555555555555</v>
      </c>
      <c r="AG75" s="93">
        <f t="shared" si="23"/>
        <v>121.51111111111111</v>
      </c>
      <c r="AH75" s="93">
        <f t="shared" si="23"/>
        <v>125.66666666666666</v>
      </c>
    </row>
    <row r="76" spans="1:34" x14ac:dyDescent="0.2">
      <c r="A76" s="82">
        <v>4</v>
      </c>
      <c r="B76" s="92">
        <v>2</v>
      </c>
      <c r="C76" s="84">
        <f t="shared" si="24"/>
        <v>4020</v>
      </c>
      <c r="D76" s="88">
        <f t="shared" si="23"/>
        <v>42.555555555555557</v>
      </c>
      <c r="E76" s="88">
        <f t="shared" si="23"/>
        <v>44.133333333333333</v>
      </c>
      <c r="F76" s="88">
        <f t="shared" si="23"/>
        <v>45.711111111111109</v>
      </c>
      <c r="G76" s="88">
        <f t="shared" si="23"/>
        <v>47.288888888888884</v>
      </c>
      <c r="H76" s="88">
        <f t="shared" si="23"/>
        <v>48.866666666666667</v>
      </c>
      <c r="I76" s="88">
        <f t="shared" si="23"/>
        <v>50.444444444444443</v>
      </c>
      <c r="J76" s="88">
        <f t="shared" si="23"/>
        <v>52.422222222222217</v>
      </c>
      <c r="K76" s="88">
        <f t="shared" ref="K76:AH76" si="25">-(K16-K91)*3.5/4.5+K16</f>
        <v>54.399999999999991</v>
      </c>
      <c r="L76" s="88">
        <f t="shared" si="25"/>
        <v>56.377777777777766</v>
      </c>
      <c r="M76" s="88">
        <f t="shared" si="25"/>
        <v>58.35555555555554</v>
      </c>
      <c r="N76" s="88">
        <f t="shared" si="25"/>
        <v>60.333333333333329</v>
      </c>
      <c r="O76" s="88">
        <f t="shared" si="25"/>
        <v>62.911111111111111</v>
      </c>
      <c r="P76" s="88">
        <f t="shared" si="25"/>
        <v>65.488888888888894</v>
      </c>
      <c r="Q76" s="88">
        <f t="shared" si="25"/>
        <v>68.066666666666663</v>
      </c>
      <c r="R76" s="88">
        <f t="shared" si="25"/>
        <v>70.644444444444446</v>
      </c>
      <c r="S76" s="88">
        <f t="shared" si="25"/>
        <v>73.222222222222229</v>
      </c>
      <c r="T76" s="88">
        <f t="shared" si="25"/>
        <v>76.288888888888891</v>
      </c>
      <c r="U76" s="88">
        <f t="shared" si="25"/>
        <v>79.355555555555554</v>
      </c>
      <c r="V76" s="88">
        <f t="shared" si="25"/>
        <v>82.422222222222217</v>
      </c>
      <c r="W76" s="88">
        <f t="shared" si="25"/>
        <v>85.48888888888888</v>
      </c>
      <c r="X76" s="88">
        <f t="shared" si="25"/>
        <v>88.555555555555557</v>
      </c>
      <c r="Y76" s="88">
        <f t="shared" si="25"/>
        <v>92.266666666666666</v>
      </c>
      <c r="Z76" s="88">
        <f t="shared" si="25"/>
        <v>95.977777777777789</v>
      </c>
      <c r="AA76" s="88">
        <f t="shared" si="25"/>
        <v>99.688888888888897</v>
      </c>
      <c r="AB76" s="88">
        <f t="shared" si="25"/>
        <v>103.40000000000002</v>
      </c>
      <c r="AC76" s="88">
        <f t="shared" si="25"/>
        <v>107.11111111111111</v>
      </c>
      <c r="AD76" s="88">
        <f t="shared" si="25"/>
        <v>111.46666666666667</v>
      </c>
      <c r="AE76" s="88">
        <f t="shared" si="25"/>
        <v>115.82222222222222</v>
      </c>
      <c r="AF76" s="88">
        <f t="shared" si="25"/>
        <v>120.17777777777778</v>
      </c>
      <c r="AG76" s="88">
        <f t="shared" si="25"/>
        <v>124.53333333333333</v>
      </c>
      <c r="AH76" s="88">
        <f t="shared" si="25"/>
        <v>128.88888888888889</v>
      </c>
    </row>
    <row r="77" spans="1:34" x14ac:dyDescent="0.2">
      <c r="A77" s="82">
        <v>4</v>
      </c>
      <c r="B77" s="83">
        <v>2.2000000000000002</v>
      </c>
      <c r="C77" s="84">
        <f t="shared" si="24"/>
        <v>4022</v>
      </c>
      <c r="D77" s="93">
        <f t="shared" ref="D77:AH81" si="26">-(D17-D92)*3.5/4.5+D17</f>
        <v>42.777777777777779</v>
      </c>
      <c r="E77" s="93">
        <f t="shared" si="26"/>
        <v>44.511111111111113</v>
      </c>
      <c r="F77" s="93">
        <f t="shared" si="26"/>
        <v>46.244444444444447</v>
      </c>
      <c r="G77" s="93">
        <f t="shared" si="26"/>
        <v>47.977777777777781</v>
      </c>
      <c r="H77" s="93">
        <f t="shared" si="26"/>
        <v>49.711111111111116</v>
      </c>
      <c r="I77" s="93">
        <f t="shared" si="26"/>
        <v>51.444444444444443</v>
      </c>
      <c r="J77" s="93">
        <f t="shared" si="26"/>
        <v>53.466666666666669</v>
      </c>
      <c r="K77" s="93">
        <f t="shared" si="26"/>
        <v>55.48888888888888</v>
      </c>
      <c r="L77" s="93">
        <f t="shared" si="26"/>
        <v>57.511111111111106</v>
      </c>
      <c r="M77" s="93">
        <f t="shared" si="26"/>
        <v>59.533333333333317</v>
      </c>
      <c r="N77" s="93">
        <f t="shared" si="26"/>
        <v>61.555555555555557</v>
      </c>
      <c r="O77" s="93">
        <f t="shared" si="26"/>
        <v>64.222222222222214</v>
      </c>
      <c r="P77" s="93">
        <f t="shared" si="26"/>
        <v>66.888888888888886</v>
      </c>
      <c r="Q77" s="93">
        <f t="shared" si="26"/>
        <v>69.555555555555543</v>
      </c>
      <c r="R77" s="93">
        <f t="shared" si="26"/>
        <v>72.222222222222214</v>
      </c>
      <c r="S77" s="93">
        <f t="shared" si="26"/>
        <v>74.888888888888886</v>
      </c>
      <c r="T77" s="93">
        <f t="shared" si="26"/>
        <v>78.066666666666663</v>
      </c>
      <c r="U77" s="93">
        <f t="shared" si="26"/>
        <v>81.24444444444444</v>
      </c>
      <c r="V77" s="93">
        <f t="shared" si="26"/>
        <v>84.422222222222217</v>
      </c>
      <c r="W77" s="93">
        <f t="shared" si="26"/>
        <v>87.6</v>
      </c>
      <c r="X77" s="93">
        <f t="shared" si="26"/>
        <v>90.777777777777771</v>
      </c>
      <c r="Y77" s="93">
        <f t="shared" si="26"/>
        <v>94.488888888888894</v>
      </c>
      <c r="Z77" s="93">
        <f t="shared" si="26"/>
        <v>98.2</v>
      </c>
      <c r="AA77" s="93">
        <f t="shared" si="26"/>
        <v>101.91111111111113</v>
      </c>
      <c r="AB77" s="93">
        <f t="shared" si="26"/>
        <v>105.62222222222225</v>
      </c>
      <c r="AC77" s="93">
        <f t="shared" si="26"/>
        <v>109.33333333333334</v>
      </c>
      <c r="AD77" s="93">
        <f t="shared" si="26"/>
        <v>113.6888888888889</v>
      </c>
      <c r="AE77" s="93">
        <f t="shared" si="26"/>
        <v>118.04444444444445</v>
      </c>
      <c r="AF77" s="93">
        <f t="shared" si="26"/>
        <v>122.39999999999999</v>
      </c>
      <c r="AG77" s="93">
        <f t="shared" si="26"/>
        <v>126.75555555555556</v>
      </c>
      <c r="AH77" s="93">
        <f t="shared" si="26"/>
        <v>131.11111111111111</v>
      </c>
    </row>
    <row r="78" spans="1:34" x14ac:dyDescent="0.2">
      <c r="A78" s="82">
        <v>4</v>
      </c>
      <c r="B78" s="92">
        <v>2.4</v>
      </c>
      <c r="C78" s="84">
        <f t="shared" si="24"/>
        <v>4024</v>
      </c>
      <c r="D78" s="88">
        <f t="shared" si="26"/>
        <v>43.777777777777779</v>
      </c>
      <c r="E78" s="88">
        <f t="shared" si="26"/>
        <v>45.511111111111113</v>
      </c>
      <c r="F78" s="88">
        <f t="shared" si="26"/>
        <v>47.244444444444447</v>
      </c>
      <c r="G78" s="88">
        <f t="shared" si="26"/>
        <v>48.977777777777781</v>
      </c>
      <c r="H78" s="88">
        <f t="shared" si="26"/>
        <v>50.711111111111116</v>
      </c>
      <c r="I78" s="88">
        <f t="shared" si="26"/>
        <v>52.444444444444443</v>
      </c>
      <c r="J78" s="88">
        <f t="shared" si="26"/>
        <v>54.466666666666669</v>
      </c>
      <c r="K78" s="88">
        <f t="shared" si="26"/>
        <v>56.48888888888888</v>
      </c>
      <c r="L78" s="88">
        <f t="shared" si="26"/>
        <v>58.511111111111106</v>
      </c>
      <c r="M78" s="88">
        <f t="shared" si="26"/>
        <v>60.533333333333317</v>
      </c>
      <c r="N78" s="88">
        <f t="shared" si="26"/>
        <v>62.555555555555557</v>
      </c>
      <c r="O78" s="88">
        <f t="shared" si="26"/>
        <v>65.333333333333343</v>
      </c>
      <c r="P78" s="88">
        <f t="shared" si="26"/>
        <v>68.111111111111114</v>
      </c>
      <c r="Q78" s="88">
        <f t="shared" si="26"/>
        <v>70.888888888888886</v>
      </c>
      <c r="R78" s="88">
        <f t="shared" si="26"/>
        <v>73.666666666666671</v>
      </c>
      <c r="S78" s="88">
        <f t="shared" si="26"/>
        <v>76.444444444444443</v>
      </c>
      <c r="T78" s="88">
        <f t="shared" si="26"/>
        <v>79.555555555555557</v>
      </c>
      <c r="U78" s="88">
        <f t="shared" si="26"/>
        <v>82.666666666666657</v>
      </c>
      <c r="V78" s="88">
        <f t="shared" si="26"/>
        <v>85.777777777777771</v>
      </c>
      <c r="W78" s="88">
        <f t="shared" si="26"/>
        <v>88.888888888888886</v>
      </c>
      <c r="X78" s="88">
        <f t="shared" si="26"/>
        <v>92</v>
      </c>
      <c r="Y78" s="88">
        <f t="shared" si="26"/>
        <v>95.911111111111097</v>
      </c>
      <c r="Z78" s="88">
        <f t="shared" si="26"/>
        <v>99.822222222222209</v>
      </c>
      <c r="AA78" s="88">
        <f t="shared" si="26"/>
        <v>103.73333333333332</v>
      </c>
      <c r="AB78" s="88">
        <f t="shared" si="26"/>
        <v>107.64444444444442</v>
      </c>
      <c r="AC78" s="88">
        <f t="shared" si="26"/>
        <v>111.55555555555556</v>
      </c>
      <c r="AD78" s="88">
        <f t="shared" si="26"/>
        <v>116.11111111111111</v>
      </c>
      <c r="AE78" s="88">
        <f t="shared" si="26"/>
        <v>120.66666666666669</v>
      </c>
      <c r="AF78" s="88">
        <f t="shared" si="26"/>
        <v>125.22222222222223</v>
      </c>
      <c r="AG78" s="88">
        <f t="shared" si="26"/>
        <v>129.7777777777778</v>
      </c>
      <c r="AH78" s="88">
        <f t="shared" si="26"/>
        <v>134.33333333333334</v>
      </c>
    </row>
    <row r="79" spans="1:34" x14ac:dyDescent="0.2">
      <c r="A79" s="82">
        <v>4</v>
      </c>
      <c r="B79" s="83">
        <v>2.6</v>
      </c>
      <c r="C79" s="84">
        <f t="shared" si="24"/>
        <v>4026</v>
      </c>
      <c r="D79" s="93">
        <f t="shared" si="26"/>
        <v>44.777777777777779</v>
      </c>
      <c r="E79" s="93">
        <f t="shared" si="26"/>
        <v>46.555555555555557</v>
      </c>
      <c r="F79" s="93">
        <f t="shared" si="26"/>
        <v>48.333333333333336</v>
      </c>
      <c r="G79" s="93">
        <f t="shared" si="26"/>
        <v>50.111111111111114</v>
      </c>
      <c r="H79" s="93">
        <f t="shared" si="26"/>
        <v>51.888888888888893</v>
      </c>
      <c r="I79" s="93">
        <f t="shared" si="26"/>
        <v>53.666666666666671</v>
      </c>
      <c r="J79" s="93">
        <f t="shared" si="26"/>
        <v>55.688888888888883</v>
      </c>
      <c r="K79" s="93">
        <f t="shared" si="26"/>
        <v>57.711111111111109</v>
      </c>
      <c r="L79" s="93">
        <f t="shared" si="26"/>
        <v>59.73333333333332</v>
      </c>
      <c r="M79" s="93">
        <f t="shared" si="26"/>
        <v>61.755555555555546</v>
      </c>
      <c r="N79" s="93">
        <f t="shared" si="26"/>
        <v>63.777777777777779</v>
      </c>
      <c r="O79" s="93">
        <f t="shared" si="26"/>
        <v>66.555555555555557</v>
      </c>
      <c r="P79" s="93">
        <f t="shared" si="26"/>
        <v>69.333333333333343</v>
      </c>
      <c r="Q79" s="93">
        <f t="shared" si="26"/>
        <v>72.111111111111114</v>
      </c>
      <c r="R79" s="93">
        <f t="shared" si="26"/>
        <v>74.888888888888886</v>
      </c>
      <c r="S79" s="93">
        <f t="shared" si="26"/>
        <v>77.666666666666671</v>
      </c>
      <c r="T79" s="93">
        <f t="shared" si="26"/>
        <v>80.977777777777774</v>
      </c>
      <c r="U79" s="93">
        <f t="shared" si="26"/>
        <v>84.288888888888891</v>
      </c>
      <c r="V79" s="93">
        <f t="shared" si="26"/>
        <v>87.600000000000009</v>
      </c>
      <c r="W79" s="93">
        <f t="shared" si="26"/>
        <v>90.911111111111111</v>
      </c>
      <c r="X79" s="93">
        <f t="shared" si="26"/>
        <v>94.222222222222229</v>
      </c>
      <c r="Y79" s="93">
        <f t="shared" si="26"/>
        <v>98.133333333333326</v>
      </c>
      <c r="Z79" s="93">
        <f t="shared" si="26"/>
        <v>102.04444444444444</v>
      </c>
      <c r="AA79" s="93">
        <f t="shared" si="26"/>
        <v>105.95555555555555</v>
      </c>
      <c r="AB79" s="93">
        <f t="shared" si="26"/>
        <v>109.86666666666665</v>
      </c>
      <c r="AC79" s="93">
        <f t="shared" si="26"/>
        <v>113.77777777777777</v>
      </c>
      <c r="AD79" s="93">
        <f t="shared" si="26"/>
        <v>118.37777777777778</v>
      </c>
      <c r="AE79" s="93">
        <f t="shared" si="26"/>
        <v>122.97777777777779</v>
      </c>
      <c r="AF79" s="93">
        <f t="shared" si="26"/>
        <v>127.57777777777778</v>
      </c>
      <c r="AG79" s="93">
        <f t="shared" si="26"/>
        <v>132.17777777777778</v>
      </c>
      <c r="AH79" s="93">
        <f t="shared" si="26"/>
        <v>136.77777777777777</v>
      </c>
    </row>
    <row r="80" spans="1:34" x14ac:dyDescent="0.2">
      <c r="A80" s="82">
        <v>4</v>
      </c>
      <c r="B80" s="92">
        <v>2.8</v>
      </c>
      <c r="C80" s="84">
        <f t="shared" si="24"/>
        <v>4028</v>
      </c>
      <c r="D80" s="88">
        <f t="shared" si="26"/>
        <v>45</v>
      </c>
      <c r="E80" s="88">
        <f t="shared" si="26"/>
        <v>46.777777777777779</v>
      </c>
      <c r="F80" s="88">
        <f t="shared" si="26"/>
        <v>48.555555555555557</v>
      </c>
      <c r="G80" s="88">
        <f t="shared" si="26"/>
        <v>50.333333333333336</v>
      </c>
      <c r="H80" s="88">
        <f t="shared" si="26"/>
        <v>52.111111111111114</v>
      </c>
      <c r="I80" s="88">
        <f t="shared" si="26"/>
        <v>53.888888888888886</v>
      </c>
      <c r="J80" s="88">
        <f t="shared" si="26"/>
        <v>56.111111111111114</v>
      </c>
      <c r="K80" s="88">
        <f t="shared" si="26"/>
        <v>58.333333333333329</v>
      </c>
      <c r="L80" s="88">
        <f t="shared" si="26"/>
        <v>60.555555555555557</v>
      </c>
      <c r="M80" s="88">
        <f t="shared" si="26"/>
        <v>62.777777777777779</v>
      </c>
      <c r="N80" s="88">
        <f t="shared" si="26"/>
        <v>65</v>
      </c>
      <c r="O80" s="88">
        <f t="shared" si="26"/>
        <v>67.777777777777786</v>
      </c>
      <c r="P80" s="88">
        <f t="shared" si="26"/>
        <v>70.555555555555557</v>
      </c>
      <c r="Q80" s="88">
        <f t="shared" si="26"/>
        <v>73.333333333333343</v>
      </c>
      <c r="R80" s="88">
        <f t="shared" si="26"/>
        <v>76.111111111111114</v>
      </c>
      <c r="S80" s="88">
        <f t="shared" si="26"/>
        <v>78.888888888888886</v>
      </c>
      <c r="T80" s="88">
        <f t="shared" si="26"/>
        <v>82.355555555555554</v>
      </c>
      <c r="U80" s="88">
        <f t="shared" si="26"/>
        <v>85.822222222222223</v>
      </c>
      <c r="V80" s="88">
        <f t="shared" si="26"/>
        <v>89.288888888888906</v>
      </c>
      <c r="W80" s="88">
        <f t="shared" si="26"/>
        <v>92.755555555555574</v>
      </c>
      <c r="X80" s="88">
        <f t="shared" si="26"/>
        <v>96.222222222222229</v>
      </c>
      <c r="Y80" s="88">
        <f t="shared" si="26"/>
        <v>100.17777777777778</v>
      </c>
      <c r="Z80" s="88">
        <f t="shared" si="26"/>
        <v>104.13333333333333</v>
      </c>
      <c r="AA80" s="88">
        <f t="shared" si="26"/>
        <v>108.08888888888887</v>
      </c>
      <c r="AB80" s="88">
        <f t="shared" si="26"/>
        <v>112.04444444444442</v>
      </c>
      <c r="AC80" s="88">
        <f t="shared" si="26"/>
        <v>116</v>
      </c>
      <c r="AD80" s="88">
        <f t="shared" si="26"/>
        <v>120.6</v>
      </c>
      <c r="AE80" s="88">
        <f t="shared" si="26"/>
        <v>125.20000000000002</v>
      </c>
      <c r="AF80" s="88">
        <f t="shared" si="26"/>
        <v>129.80000000000001</v>
      </c>
      <c r="AG80" s="88">
        <f t="shared" si="26"/>
        <v>134.4</v>
      </c>
      <c r="AH80" s="88">
        <f t="shared" si="26"/>
        <v>139</v>
      </c>
    </row>
    <row r="81" spans="1:34" x14ac:dyDescent="0.2">
      <c r="A81" s="82">
        <v>4</v>
      </c>
      <c r="B81" s="83">
        <v>3</v>
      </c>
      <c r="C81" s="84">
        <f t="shared" si="24"/>
        <v>4030</v>
      </c>
      <c r="D81" s="93">
        <f t="shared" si="26"/>
        <v>46</v>
      </c>
      <c r="E81" s="93">
        <f t="shared" si="26"/>
        <v>47.777777777777779</v>
      </c>
      <c r="F81" s="93">
        <f t="shared" si="26"/>
        <v>49.555555555555557</v>
      </c>
      <c r="G81" s="93">
        <f t="shared" si="26"/>
        <v>51.333333333333336</v>
      </c>
      <c r="H81" s="93">
        <f t="shared" si="26"/>
        <v>53.111111111111114</v>
      </c>
      <c r="I81" s="93">
        <f t="shared" si="26"/>
        <v>54.888888888888886</v>
      </c>
      <c r="J81" s="93">
        <f t="shared" si="26"/>
        <v>57.266666666666666</v>
      </c>
      <c r="K81" s="93">
        <f t="shared" si="26"/>
        <v>59.644444444444446</v>
      </c>
      <c r="L81" s="93">
        <f t="shared" si="26"/>
        <v>62.022222222222226</v>
      </c>
      <c r="M81" s="93">
        <f t="shared" si="26"/>
        <v>64.400000000000006</v>
      </c>
      <c r="N81" s="93">
        <f t="shared" si="26"/>
        <v>66.777777777777771</v>
      </c>
      <c r="O81" s="93">
        <f t="shared" si="26"/>
        <v>69.599999999999994</v>
      </c>
      <c r="P81" s="93">
        <f t="shared" si="26"/>
        <v>72.422222222222217</v>
      </c>
      <c r="Q81" s="93">
        <f t="shared" si="26"/>
        <v>75.24444444444444</v>
      </c>
      <c r="R81" s="93">
        <f t="shared" si="26"/>
        <v>78.066666666666663</v>
      </c>
      <c r="S81" s="93">
        <f t="shared" si="26"/>
        <v>80.888888888888886</v>
      </c>
      <c r="T81" s="93">
        <f t="shared" si="26"/>
        <v>84.2</v>
      </c>
      <c r="U81" s="93">
        <f t="shared" si="26"/>
        <v>87.51111111111112</v>
      </c>
      <c r="V81" s="93">
        <f t="shared" si="26"/>
        <v>90.822222222222223</v>
      </c>
      <c r="W81" s="93">
        <f t="shared" si="26"/>
        <v>94.13333333333334</v>
      </c>
      <c r="X81" s="93">
        <f t="shared" si="26"/>
        <v>97.444444444444443</v>
      </c>
      <c r="Y81" s="93">
        <f t="shared" si="26"/>
        <v>101.55555555555554</v>
      </c>
      <c r="Z81" s="93">
        <f t="shared" si="26"/>
        <v>105.66666666666666</v>
      </c>
      <c r="AA81" s="93">
        <f t="shared" si="26"/>
        <v>109.77777777777777</v>
      </c>
      <c r="AB81" s="93">
        <f t="shared" si="26"/>
        <v>113.88888888888887</v>
      </c>
      <c r="AC81" s="93">
        <f t="shared" si="26"/>
        <v>118</v>
      </c>
      <c r="AD81" s="93">
        <f t="shared" si="26"/>
        <v>122.8</v>
      </c>
      <c r="AE81" s="93">
        <f t="shared" si="26"/>
        <v>127.6</v>
      </c>
      <c r="AF81" s="93">
        <f t="shared" si="26"/>
        <v>132.4</v>
      </c>
      <c r="AG81" s="93">
        <f t="shared" si="26"/>
        <v>137.20000000000002</v>
      </c>
      <c r="AH81" s="93">
        <f t="shared" si="26"/>
        <v>142</v>
      </c>
    </row>
    <row r="82" spans="1:34" x14ac:dyDescent="0.2">
      <c r="A82" s="82">
        <v>5</v>
      </c>
      <c r="B82" s="83">
        <v>0</v>
      </c>
      <c r="C82" s="84">
        <f t="shared" si="24"/>
        <v>5000</v>
      </c>
      <c r="D82" s="93">
        <v>32</v>
      </c>
      <c r="E82" s="93">
        <v>33.4</v>
      </c>
      <c r="F82" s="93">
        <v>34.799999999999997</v>
      </c>
      <c r="G82" s="93">
        <v>36.200000000000003</v>
      </c>
      <c r="H82" s="93">
        <v>37.6</v>
      </c>
      <c r="I82" s="93">
        <v>39</v>
      </c>
      <c r="J82" s="93">
        <v>40.4</v>
      </c>
      <c r="K82" s="93">
        <v>41.8</v>
      </c>
      <c r="L82" s="93">
        <v>43.2</v>
      </c>
      <c r="M82" s="93">
        <v>44.6</v>
      </c>
      <c r="N82" s="93">
        <v>46</v>
      </c>
      <c r="O82" s="93">
        <v>47.8</v>
      </c>
      <c r="P82" s="93">
        <v>49.6</v>
      </c>
      <c r="Q82" s="93">
        <v>51.4</v>
      </c>
      <c r="R82" s="93">
        <v>53.2</v>
      </c>
      <c r="S82" s="93">
        <v>55</v>
      </c>
      <c r="T82" s="93">
        <v>57.2</v>
      </c>
      <c r="U82" s="93">
        <v>59.4</v>
      </c>
      <c r="V82" s="93">
        <v>61.6</v>
      </c>
      <c r="W82" s="93">
        <v>63.8</v>
      </c>
      <c r="X82" s="93">
        <v>66</v>
      </c>
      <c r="Y82" s="93">
        <v>68.599999999999994</v>
      </c>
      <c r="Z82" s="93">
        <v>71.2</v>
      </c>
      <c r="AA82" s="93">
        <v>73.8</v>
      </c>
      <c r="AB82" s="93">
        <v>76.400000000000006</v>
      </c>
      <c r="AC82" s="93">
        <v>79</v>
      </c>
      <c r="AD82" s="93">
        <v>81.8</v>
      </c>
      <c r="AE82" s="93">
        <v>84.6</v>
      </c>
      <c r="AF82" s="93">
        <v>87.4</v>
      </c>
      <c r="AG82" s="93">
        <v>90.2</v>
      </c>
      <c r="AH82" s="93">
        <v>93</v>
      </c>
    </row>
    <row r="83" spans="1:34" x14ac:dyDescent="0.2">
      <c r="A83" s="82">
        <v>5</v>
      </c>
      <c r="B83" s="86">
        <v>0.4</v>
      </c>
      <c r="C83" s="84">
        <f t="shared" si="24"/>
        <v>5004</v>
      </c>
      <c r="D83" s="87">
        <v>32</v>
      </c>
      <c r="E83" s="88">
        <f>+(($I83-$D83)/0.5)*0.1+D83</f>
        <v>33.4</v>
      </c>
      <c r="F83" s="88">
        <f t="shared" ref="F83:H96" si="27">+(($I83-$D83)/0.5)*0.1+E83</f>
        <v>34.799999999999997</v>
      </c>
      <c r="G83" s="88">
        <f t="shared" si="27"/>
        <v>36.199999999999996</v>
      </c>
      <c r="H83" s="88">
        <f t="shared" si="27"/>
        <v>37.599999999999994</v>
      </c>
      <c r="I83" s="87">
        <v>39</v>
      </c>
      <c r="J83" s="88">
        <f>+(($N83-$I83)/0.5)*0.1+I83</f>
        <v>40.4</v>
      </c>
      <c r="K83" s="88">
        <f t="shared" ref="K83:M96" si="28">+(($N83-$I83)/0.5)*0.1+J83</f>
        <v>41.8</v>
      </c>
      <c r="L83" s="88">
        <f t="shared" si="28"/>
        <v>43.199999999999996</v>
      </c>
      <c r="M83" s="88">
        <f t="shared" si="28"/>
        <v>44.599999999999994</v>
      </c>
      <c r="N83" s="87">
        <v>46</v>
      </c>
      <c r="O83" s="88">
        <f>+(($S83-$N83)/0.5)*0.1+N83</f>
        <v>47.8</v>
      </c>
      <c r="P83" s="88">
        <f t="shared" ref="P83:R96" si="29">+(($S83-$N83)/0.5)*0.1+O83</f>
        <v>49.599999999999994</v>
      </c>
      <c r="Q83" s="88">
        <f t="shared" si="29"/>
        <v>51.399999999999991</v>
      </c>
      <c r="R83" s="88">
        <f t="shared" si="29"/>
        <v>53.199999999999989</v>
      </c>
      <c r="S83" s="87">
        <v>55</v>
      </c>
      <c r="T83" s="88">
        <f>+(($X83-$S83)/0.5)*0.1+S83</f>
        <v>57.2</v>
      </c>
      <c r="U83" s="88">
        <f t="shared" ref="U83:W96" si="30">+(($X83-$S83)/0.5)*0.1+T83</f>
        <v>59.400000000000006</v>
      </c>
      <c r="V83" s="88">
        <f t="shared" si="30"/>
        <v>61.600000000000009</v>
      </c>
      <c r="W83" s="88">
        <f t="shared" si="30"/>
        <v>63.800000000000011</v>
      </c>
      <c r="X83" s="87">
        <v>66</v>
      </c>
      <c r="Y83" s="88">
        <f>+(($AC83-$X83)/0.5)*0.1+X83</f>
        <v>68.599999999999994</v>
      </c>
      <c r="Z83" s="88">
        <f t="shared" ref="Z83:AB96" si="31">+(($AC83-$X83)/0.5)*0.1+Y83</f>
        <v>71.199999999999989</v>
      </c>
      <c r="AA83" s="88">
        <f t="shared" si="31"/>
        <v>73.799999999999983</v>
      </c>
      <c r="AB83" s="88">
        <f t="shared" si="31"/>
        <v>76.399999999999977</v>
      </c>
      <c r="AC83" s="87">
        <v>79</v>
      </c>
      <c r="AD83" s="88">
        <f>+(($AH83-$AC83)/0.5)*0.1+AC83</f>
        <v>81.8</v>
      </c>
      <c r="AE83" s="88">
        <f t="shared" ref="AE83:AG96" si="32">+(($AH83-$AC83)/0.5)*0.1+AD83</f>
        <v>84.6</v>
      </c>
      <c r="AF83" s="88">
        <f t="shared" si="32"/>
        <v>87.399999999999991</v>
      </c>
      <c r="AG83" s="88">
        <f t="shared" si="32"/>
        <v>90.199999999999989</v>
      </c>
      <c r="AH83" s="87">
        <v>93</v>
      </c>
    </row>
    <row r="84" spans="1:34" x14ac:dyDescent="0.2">
      <c r="A84" s="82">
        <v>5</v>
      </c>
      <c r="B84" s="83">
        <v>0.6</v>
      </c>
      <c r="C84" s="84">
        <f t="shared" si="24"/>
        <v>5006</v>
      </c>
      <c r="D84" s="94">
        <v>33</v>
      </c>
      <c r="E84" s="93">
        <f t="shared" ref="E84:E96" si="33">+(($I84-$D84)/0.5)*0.1+D84</f>
        <v>34.4</v>
      </c>
      <c r="F84" s="93">
        <f t="shared" si="27"/>
        <v>35.799999999999997</v>
      </c>
      <c r="G84" s="93">
        <f t="shared" si="27"/>
        <v>37.199999999999996</v>
      </c>
      <c r="H84" s="93">
        <f t="shared" si="27"/>
        <v>38.599999999999994</v>
      </c>
      <c r="I84" s="94">
        <v>40</v>
      </c>
      <c r="J84" s="91">
        <f t="shared" ref="J84:J96" si="34">+(($N84-$I84)/0.5)*0.1+I84</f>
        <v>41.6</v>
      </c>
      <c r="K84" s="91">
        <f t="shared" si="28"/>
        <v>43.2</v>
      </c>
      <c r="L84" s="91">
        <f t="shared" si="28"/>
        <v>44.800000000000004</v>
      </c>
      <c r="M84" s="91">
        <f t="shared" si="28"/>
        <v>46.400000000000006</v>
      </c>
      <c r="N84" s="94">
        <v>48</v>
      </c>
      <c r="O84" s="91">
        <f t="shared" ref="O84:O96" si="35">+(($S84-$N84)/0.5)*0.1+N84</f>
        <v>49.8</v>
      </c>
      <c r="P84" s="91">
        <f t="shared" si="29"/>
        <v>51.599999999999994</v>
      </c>
      <c r="Q84" s="91">
        <f t="shared" si="29"/>
        <v>53.399999999999991</v>
      </c>
      <c r="R84" s="91">
        <f t="shared" si="29"/>
        <v>55.199999999999989</v>
      </c>
      <c r="S84" s="94">
        <v>57</v>
      </c>
      <c r="T84" s="91">
        <f t="shared" ref="T84:T96" si="36">+(($X84-$S84)/0.5)*0.1+S84</f>
        <v>59.2</v>
      </c>
      <c r="U84" s="91">
        <f t="shared" si="30"/>
        <v>61.400000000000006</v>
      </c>
      <c r="V84" s="91">
        <f t="shared" si="30"/>
        <v>63.600000000000009</v>
      </c>
      <c r="W84" s="91">
        <f t="shared" si="30"/>
        <v>65.800000000000011</v>
      </c>
      <c r="X84" s="94">
        <v>68</v>
      </c>
      <c r="Y84" s="91">
        <f t="shared" ref="Y84:Y96" si="37">+(($AC84-$X84)/0.5)*0.1+X84</f>
        <v>70.599999999999994</v>
      </c>
      <c r="Z84" s="91">
        <f t="shared" si="31"/>
        <v>73.199999999999989</v>
      </c>
      <c r="AA84" s="91">
        <f t="shared" si="31"/>
        <v>75.799999999999983</v>
      </c>
      <c r="AB84" s="91">
        <f t="shared" si="31"/>
        <v>78.399999999999977</v>
      </c>
      <c r="AC84" s="94">
        <v>81</v>
      </c>
      <c r="AD84" s="91">
        <f t="shared" ref="AD84:AD96" si="38">+(($AH84-$AC84)/0.5)*0.1+AC84</f>
        <v>84.2</v>
      </c>
      <c r="AE84" s="91">
        <f t="shared" si="32"/>
        <v>87.4</v>
      </c>
      <c r="AF84" s="91">
        <f t="shared" si="32"/>
        <v>90.600000000000009</v>
      </c>
      <c r="AG84" s="91">
        <f t="shared" si="32"/>
        <v>93.800000000000011</v>
      </c>
      <c r="AH84" s="94">
        <v>97</v>
      </c>
    </row>
    <row r="85" spans="1:34" x14ac:dyDescent="0.2">
      <c r="A85" s="82">
        <v>5</v>
      </c>
      <c r="B85" s="92">
        <v>0.8</v>
      </c>
      <c r="C85" s="84">
        <f t="shared" si="24"/>
        <v>5008</v>
      </c>
      <c r="D85" s="87">
        <v>34</v>
      </c>
      <c r="E85" s="88">
        <f t="shared" si="33"/>
        <v>35.4</v>
      </c>
      <c r="F85" s="88">
        <f t="shared" si="27"/>
        <v>36.799999999999997</v>
      </c>
      <c r="G85" s="88">
        <f t="shared" si="27"/>
        <v>38.199999999999996</v>
      </c>
      <c r="H85" s="88">
        <f t="shared" si="27"/>
        <v>39.599999999999994</v>
      </c>
      <c r="I85" s="87">
        <v>41</v>
      </c>
      <c r="J85" s="88">
        <f t="shared" si="34"/>
        <v>42.6</v>
      </c>
      <c r="K85" s="88">
        <f t="shared" si="28"/>
        <v>44.2</v>
      </c>
      <c r="L85" s="88">
        <f t="shared" si="28"/>
        <v>45.800000000000004</v>
      </c>
      <c r="M85" s="88">
        <f t="shared" si="28"/>
        <v>47.400000000000006</v>
      </c>
      <c r="N85" s="87">
        <v>49</v>
      </c>
      <c r="O85" s="88">
        <f t="shared" si="35"/>
        <v>50.8</v>
      </c>
      <c r="P85" s="88">
        <f t="shared" si="29"/>
        <v>52.599999999999994</v>
      </c>
      <c r="Q85" s="88">
        <f t="shared" si="29"/>
        <v>54.399999999999991</v>
      </c>
      <c r="R85" s="88">
        <f t="shared" si="29"/>
        <v>56.199999999999989</v>
      </c>
      <c r="S85" s="87">
        <v>58</v>
      </c>
      <c r="T85" s="88">
        <f t="shared" si="36"/>
        <v>60.4</v>
      </c>
      <c r="U85" s="88">
        <f t="shared" si="30"/>
        <v>62.8</v>
      </c>
      <c r="V85" s="88">
        <f t="shared" si="30"/>
        <v>65.2</v>
      </c>
      <c r="W85" s="88">
        <f t="shared" si="30"/>
        <v>67.600000000000009</v>
      </c>
      <c r="X85" s="87">
        <v>70</v>
      </c>
      <c r="Y85" s="88">
        <f t="shared" si="37"/>
        <v>72.8</v>
      </c>
      <c r="Z85" s="88">
        <f t="shared" si="31"/>
        <v>75.599999999999994</v>
      </c>
      <c r="AA85" s="88">
        <f t="shared" si="31"/>
        <v>78.399999999999991</v>
      </c>
      <c r="AB85" s="88">
        <f t="shared" si="31"/>
        <v>81.199999999999989</v>
      </c>
      <c r="AC85" s="87">
        <v>84</v>
      </c>
      <c r="AD85" s="88">
        <f t="shared" si="38"/>
        <v>87.2</v>
      </c>
      <c r="AE85" s="88">
        <f t="shared" si="32"/>
        <v>90.4</v>
      </c>
      <c r="AF85" s="88">
        <f t="shared" si="32"/>
        <v>93.600000000000009</v>
      </c>
      <c r="AG85" s="88">
        <f t="shared" si="32"/>
        <v>96.800000000000011</v>
      </c>
      <c r="AH85" s="87">
        <v>100</v>
      </c>
    </row>
    <row r="86" spans="1:34" x14ac:dyDescent="0.2">
      <c r="A86" s="82">
        <v>5</v>
      </c>
      <c r="B86" s="83">
        <v>1</v>
      </c>
      <c r="C86" s="84">
        <f t="shared" si="24"/>
        <v>5010</v>
      </c>
      <c r="D86" s="94">
        <v>35</v>
      </c>
      <c r="E86" s="93">
        <f t="shared" si="33"/>
        <v>36.4</v>
      </c>
      <c r="F86" s="93">
        <f t="shared" si="27"/>
        <v>37.799999999999997</v>
      </c>
      <c r="G86" s="93">
        <f t="shared" si="27"/>
        <v>39.199999999999996</v>
      </c>
      <c r="H86" s="93">
        <f t="shared" si="27"/>
        <v>40.599999999999994</v>
      </c>
      <c r="I86" s="94">
        <v>42</v>
      </c>
      <c r="J86" s="91">
        <f t="shared" si="34"/>
        <v>43.6</v>
      </c>
      <c r="K86" s="91">
        <f t="shared" si="28"/>
        <v>45.2</v>
      </c>
      <c r="L86" s="91">
        <f t="shared" si="28"/>
        <v>46.800000000000004</v>
      </c>
      <c r="M86" s="91">
        <f t="shared" si="28"/>
        <v>48.400000000000006</v>
      </c>
      <c r="N86" s="94">
        <v>50</v>
      </c>
      <c r="O86" s="91">
        <f t="shared" si="35"/>
        <v>52</v>
      </c>
      <c r="P86" s="91">
        <f t="shared" si="29"/>
        <v>54</v>
      </c>
      <c r="Q86" s="91">
        <f t="shared" si="29"/>
        <v>56</v>
      </c>
      <c r="R86" s="91">
        <f t="shared" si="29"/>
        <v>58</v>
      </c>
      <c r="S86" s="94">
        <v>60</v>
      </c>
      <c r="T86" s="91">
        <f t="shared" si="36"/>
        <v>62.4</v>
      </c>
      <c r="U86" s="91">
        <f t="shared" si="30"/>
        <v>64.8</v>
      </c>
      <c r="V86" s="91">
        <f t="shared" si="30"/>
        <v>67.2</v>
      </c>
      <c r="W86" s="91">
        <f t="shared" si="30"/>
        <v>69.600000000000009</v>
      </c>
      <c r="X86" s="94">
        <v>72</v>
      </c>
      <c r="Y86" s="91">
        <f t="shared" si="37"/>
        <v>75</v>
      </c>
      <c r="Z86" s="91">
        <f t="shared" si="31"/>
        <v>78</v>
      </c>
      <c r="AA86" s="91">
        <f t="shared" si="31"/>
        <v>81</v>
      </c>
      <c r="AB86" s="91">
        <f t="shared" si="31"/>
        <v>84</v>
      </c>
      <c r="AC86" s="94">
        <v>87</v>
      </c>
      <c r="AD86" s="91">
        <f t="shared" si="38"/>
        <v>90.4</v>
      </c>
      <c r="AE86" s="91">
        <f t="shared" si="32"/>
        <v>93.800000000000011</v>
      </c>
      <c r="AF86" s="91">
        <f t="shared" si="32"/>
        <v>97.200000000000017</v>
      </c>
      <c r="AG86" s="91">
        <f t="shared" si="32"/>
        <v>100.60000000000002</v>
      </c>
      <c r="AH86" s="94">
        <v>104</v>
      </c>
    </row>
    <row r="87" spans="1:34" x14ac:dyDescent="0.2">
      <c r="A87" s="82">
        <v>5</v>
      </c>
      <c r="B87" s="92">
        <v>1.2</v>
      </c>
      <c r="C87" s="84">
        <f t="shared" si="24"/>
        <v>5012</v>
      </c>
      <c r="D87" s="87">
        <v>36</v>
      </c>
      <c r="E87" s="88">
        <f t="shared" si="33"/>
        <v>37.200000000000003</v>
      </c>
      <c r="F87" s="88">
        <f t="shared" si="27"/>
        <v>38.400000000000006</v>
      </c>
      <c r="G87" s="88">
        <f t="shared" si="27"/>
        <v>39.600000000000009</v>
      </c>
      <c r="H87" s="88">
        <f t="shared" si="27"/>
        <v>40.800000000000011</v>
      </c>
      <c r="I87" s="87">
        <v>42</v>
      </c>
      <c r="J87" s="88">
        <f t="shared" si="34"/>
        <v>43.8</v>
      </c>
      <c r="K87" s="88">
        <f t="shared" si="28"/>
        <v>45.599999999999994</v>
      </c>
      <c r="L87" s="88">
        <f t="shared" si="28"/>
        <v>47.399999999999991</v>
      </c>
      <c r="M87" s="88">
        <f t="shared" si="28"/>
        <v>49.199999999999989</v>
      </c>
      <c r="N87" s="87">
        <v>51</v>
      </c>
      <c r="O87" s="88">
        <f t="shared" si="35"/>
        <v>53</v>
      </c>
      <c r="P87" s="88">
        <f t="shared" si="29"/>
        <v>55</v>
      </c>
      <c r="Q87" s="88">
        <f t="shared" si="29"/>
        <v>57</v>
      </c>
      <c r="R87" s="88">
        <f t="shared" si="29"/>
        <v>59</v>
      </c>
      <c r="S87" s="87">
        <v>61</v>
      </c>
      <c r="T87" s="88">
        <f t="shared" si="36"/>
        <v>63.6</v>
      </c>
      <c r="U87" s="88">
        <f t="shared" si="30"/>
        <v>66.2</v>
      </c>
      <c r="V87" s="88">
        <f t="shared" si="30"/>
        <v>68.8</v>
      </c>
      <c r="W87" s="88">
        <f t="shared" si="30"/>
        <v>71.399999999999991</v>
      </c>
      <c r="X87" s="87">
        <v>74</v>
      </c>
      <c r="Y87" s="88">
        <f t="shared" si="37"/>
        <v>77</v>
      </c>
      <c r="Z87" s="88">
        <f t="shared" si="31"/>
        <v>80</v>
      </c>
      <c r="AA87" s="88">
        <f t="shared" si="31"/>
        <v>83</v>
      </c>
      <c r="AB87" s="88">
        <f t="shared" si="31"/>
        <v>86</v>
      </c>
      <c r="AC87" s="87">
        <v>89</v>
      </c>
      <c r="AD87" s="88">
        <f t="shared" si="38"/>
        <v>92.6</v>
      </c>
      <c r="AE87" s="88">
        <f t="shared" si="32"/>
        <v>96.199999999999989</v>
      </c>
      <c r="AF87" s="88">
        <f t="shared" si="32"/>
        <v>99.799999999999983</v>
      </c>
      <c r="AG87" s="88">
        <f t="shared" si="32"/>
        <v>103.39999999999998</v>
      </c>
      <c r="AH87" s="87">
        <v>107</v>
      </c>
    </row>
    <row r="88" spans="1:34" x14ac:dyDescent="0.2">
      <c r="A88" s="82">
        <v>5</v>
      </c>
      <c r="B88" s="83">
        <v>1.4</v>
      </c>
      <c r="C88" s="84">
        <f t="shared" si="24"/>
        <v>5014</v>
      </c>
      <c r="D88" s="94">
        <v>36</v>
      </c>
      <c r="E88" s="93">
        <f t="shared" si="33"/>
        <v>37.4</v>
      </c>
      <c r="F88" s="93">
        <f t="shared" si="27"/>
        <v>38.799999999999997</v>
      </c>
      <c r="G88" s="93">
        <f t="shared" si="27"/>
        <v>40.199999999999996</v>
      </c>
      <c r="H88" s="93">
        <f t="shared" si="27"/>
        <v>41.599999999999994</v>
      </c>
      <c r="I88" s="94">
        <v>43</v>
      </c>
      <c r="J88" s="91">
        <f t="shared" si="34"/>
        <v>44.8</v>
      </c>
      <c r="K88" s="91">
        <f t="shared" si="28"/>
        <v>46.599999999999994</v>
      </c>
      <c r="L88" s="91">
        <f t="shared" si="28"/>
        <v>48.399999999999991</v>
      </c>
      <c r="M88" s="91">
        <f t="shared" si="28"/>
        <v>50.199999999999989</v>
      </c>
      <c r="N88" s="94">
        <v>52</v>
      </c>
      <c r="O88" s="91">
        <f t="shared" si="35"/>
        <v>54</v>
      </c>
      <c r="P88" s="91">
        <f t="shared" si="29"/>
        <v>56</v>
      </c>
      <c r="Q88" s="91">
        <f t="shared" si="29"/>
        <v>58</v>
      </c>
      <c r="R88" s="91">
        <f t="shared" si="29"/>
        <v>60</v>
      </c>
      <c r="S88" s="94">
        <v>62</v>
      </c>
      <c r="T88" s="91">
        <f t="shared" si="36"/>
        <v>64.8</v>
      </c>
      <c r="U88" s="91">
        <f t="shared" si="30"/>
        <v>67.599999999999994</v>
      </c>
      <c r="V88" s="91">
        <f t="shared" si="30"/>
        <v>70.399999999999991</v>
      </c>
      <c r="W88" s="91">
        <f t="shared" si="30"/>
        <v>73.199999999999989</v>
      </c>
      <c r="X88" s="94">
        <v>76</v>
      </c>
      <c r="Y88" s="91">
        <f t="shared" si="37"/>
        <v>79</v>
      </c>
      <c r="Z88" s="91">
        <f t="shared" si="31"/>
        <v>82</v>
      </c>
      <c r="AA88" s="91">
        <f t="shared" si="31"/>
        <v>85</v>
      </c>
      <c r="AB88" s="91">
        <f t="shared" si="31"/>
        <v>88</v>
      </c>
      <c r="AC88" s="94">
        <v>91</v>
      </c>
      <c r="AD88" s="91">
        <f t="shared" si="38"/>
        <v>94.8</v>
      </c>
      <c r="AE88" s="91">
        <f t="shared" si="32"/>
        <v>98.6</v>
      </c>
      <c r="AF88" s="91">
        <f t="shared" si="32"/>
        <v>102.39999999999999</v>
      </c>
      <c r="AG88" s="91">
        <f t="shared" si="32"/>
        <v>106.19999999999999</v>
      </c>
      <c r="AH88" s="94">
        <v>110</v>
      </c>
    </row>
    <row r="89" spans="1:34" x14ac:dyDescent="0.2">
      <c r="A89" s="82">
        <v>5</v>
      </c>
      <c r="B89" s="92">
        <v>1.6</v>
      </c>
      <c r="C89" s="84">
        <f t="shared" si="24"/>
        <v>5016</v>
      </c>
      <c r="D89" s="87">
        <v>37</v>
      </c>
      <c r="E89" s="88">
        <f t="shared" si="33"/>
        <v>38.4</v>
      </c>
      <c r="F89" s="88">
        <f t="shared" si="27"/>
        <v>39.799999999999997</v>
      </c>
      <c r="G89" s="88">
        <f t="shared" si="27"/>
        <v>41.199999999999996</v>
      </c>
      <c r="H89" s="88">
        <f t="shared" si="27"/>
        <v>42.599999999999994</v>
      </c>
      <c r="I89" s="87">
        <v>44</v>
      </c>
      <c r="J89" s="88">
        <f t="shared" si="34"/>
        <v>45.8</v>
      </c>
      <c r="K89" s="88">
        <f t="shared" si="28"/>
        <v>47.599999999999994</v>
      </c>
      <c r="L89" s="88">
        <f t="shared" si="28"/>
        <v>49.399999999999991</v>
      </c>
      <c r="M89" s="88">
        <f t="shared" si="28"/>
        <v>51.199999999999989</v>
      </c>
      <c r="N89" s="87">
        <v>53</v>
      </c>
      <c r="O89" s="88">
        <f t="shared" si="35"/>
        <v>55.2</v>
      </c>
      <c r="P89" s="88">
        <f t="shared" si="29"/>
        <v>57.400000000000006</v>
      </c>
      <c r="Q89" s="88">
        <f t="shared" si="29"/>
        <v>59.600000000000009</v>
      </c>
      <c r="R89" s="88">
        <f t="shared" si="29"/>
        <v>61.800000000000011</v>
      </c>
      <c r="S89" s="87">
        <v>64</v>
      </c>
      <c r="T89" s="88">
        <f t="shared" si="36"/>
        <v>66.599999999999994</v>
      </c>
      <c r="U89" s="88">
        <f t="shared" si="30"/>
        <v>69.199999999999989</v>
      </c>
      <c r="V89" s="88">
        <f t="shared" si="30"/>
        <v>71.799999999999983</v>
      </c>
      <c r="W89" s="88">
        <f t="shared" si="30"/>
        <v>74.399999999999977</v>
      </c>
      <c r="X89" s="87">
        <v>77</v>
      </c>
      <c r="Y89" s="88">
        <f t="shared" si="37"/>
        <v>80.400000000000006</v>
      </c>
      <c r="Z89" s="88">
        <f t="shared" si="31"/>
        <v>83.800000000000011</v>
      </c>
      <c r="AA89" s="88">
        <f t="shared" si="31"/>
        <v>87.200000000000017</v>
      </c>
      <c r="AB89" s="88">
        <f t="shared" si="31"/>
        <v>90.600000000000023</v>
      </c>
      <c r="AC89" s="87">
        <v>94</v>
      </c>
      <c r="AD89" s="88">
        <f t="shared" si="38"/>
        <v>97.6</v>
      </c>
      <c r="AE89" s="88">
        <f t="shared" si="32"/>
        <v>101.19999999999999</v>
      </c>
      <c r="AF89" s="88">
        <f t="shared" si="32"/>
        <v>104.79999999999998</v>
      </c>
      <c r="AG89" s="88">
        <f t="shared" si="32"/>
        <v>108.39999999999998</v>
      </c>
      <c r="AH89" s="87">
        <v>112</v>
      </c>
    </row>
    <row r="90" spans="1:34" x14ac:dyDescent="0.2">
      <c r="A90" s="82">
        <v>5</v>
      </c>
      <c r="B90" s="83">
        <v>1.8</v>
      </c>
      <c r="C90" s="84">
        <f t="shared" si="24"/>
        <v>5018</v>
      </c>
      <c r="D90" s="94">
        <v>38</v>
      </c>
      <c r="E90" s="93">
        <f t="shared" si="33"/>
        <v>39.4</v>
      </c>
      <c r="F90" s="93">
        <f t="shared" si="27"/>
        <v>40.799999999999997</v>
      </c>
      <c r="G90" s="93">
        <f t="shared" si="27"/>
        <v>42.199999999999996</v>
      </c>
      <c r="H90" s="93">
        <f t="shared" si="27"/>
        <v>43.599999999999994</v>
      </c>
      <c r="I90" s="94">
        <v>45</v>
      </c>
      <c r="J90" s="91">
        <f t="shared" si="34"/>
        <v>46.8</v>
      </c>
      <c r="K90" s="91">
        <f t="shared" si="28"/>
        <v>48.599999999999994</v>
      </c>
      <c r="L90" s="91">
        <f t="shared" si="28"/>
        <v>50.399999999999991</v>
      </c>
      <c r="M90" s="91">
        <f t="shared" si="28"/>
        <v>52.199999999999989</v>
      </c>
      <c r="N90" s="94">
        <v>54</v>
      </c>
      <c r="O90" s="91">
        <f t="shared" si="35"/>
        <v>56.2</v>
      </c>
      <c r="P90" s="91">
        <f t="shared" si="29"/>
        <v>58.400000000000006</v>
      </c>
      <c r="Q90" s="91">
        <f t="shared" si="29"/>
        <v>60.600000000000009</v>
      </c>
      <c r="R90" s="91">
        <f t="shared" si="29"/>
        <v>62.800000000000011</v>
      </c>
      <c r="S90" s="94">
        <v>65</v>
      </c>
      <c r="T90" s="91">
        <f t="shared" si="36"/>
        <v>67.8</v>
      </c>
      <c r="U90" s="91">
        <f t="shared" si="30"/>
        <v>70.599999999999994</v>
      </c>
      <c r="V90" s="91">
        <f t="shared" si="30"/>
        <v>73.399999999999991</v>
      </c>
      <c r="W90" s="91">
        <f t="shared" si="30"/>
        <v>76.199999999999989</v>
      </c>
      <c r="X90" s="94">
        <v>79</v>
      </c>
      <c r="Y90" s="91">
        <f t="shared" si="37"/>
        <v>82.4</v>
      </c>
      <c r="Z90" s="91">
        <f t="shared" si="31"/>
        <v>85.800000000000011</v>
      </c>
      <c r="AA90" s="91">
        <f t="shared" si="31"/>
        <v>89.200000000000017</v>
      </c>
      <c r="AB90" s="91">
        <f t="shared" si="31"/>
        <v>92.600000000000023</v>
      </c>
      <c r="AC90" s="94">
        <v>96</v>
      </c>
      <c r="AD90" s="91">
        <f t="shared" si="38"/>
        <v>99.8</v>
      </c>
      <c r="AE90" s="91">
        <f t="shared" si="32"/>
        <v>103.6</v>
      </c>
      <c r="AF90" s="91">
        <f t="shared" si="32"/>
        <v>107.39999999999999</v>
      </c>
      <c r="AG90" s="91">
        <f t="shared" si="32"/>
        <v>111.19999999999999</v>
      </c>
      <c r="AH90" s="94">
        <v>115</v>
      </c>
    </row>
    <row r="91" spans="1:34" x14ac:dyDescent="0.2">
      <c r="A91" s="82">
        <v>5</v>
      </c>
      <c r="B91" s="92">
        <v>2</v>
      </c>
      <c r="C91" s="84">
        <f t="shared" si="24"/>
        <v>5020</v>
      </c>
      <c r="D91" s="87">
        <v>39</v>
      </c>
      <c r="E91" s="88">
        <f t="shared" si="33"/>
        <v>40.4</v>
      </c>
      <c r="F91" s="88">
        <f t="shared" si="27"/>
        <v>41.8</v>
      </c>
      <c r="G91" s="88">
        <f t="shared" si="27"/>
        <v>43.199999999999996</v>
      </c>
      <c r="H91" s="88">
        <f t="shared" si="27"/>
        <v>44.599999999999994</v>
      </c>
      <c r="I91" s="87">
        <v>46</v>
      </c>
      <c r="J91" s="88">
        <f t="shared" si="34"/>
        <v>47.8</v>
      </c>
      <c r="K91" s="88">
        <f t="shared" si="28"/>
        <v>49.599999999999994</v>
      </c>
      <c r="L91" s="88">
        <f t="shared" si="28"/>
        <v>51.399999999999991</v>
      </c>
      <c r="M91" s="88">
        <f t="shared" si="28"/>
        <v>53.199999999999989</v>
      </c>
      <c r="N91" s="87">
        <v>55</v>
      </c>
      <c r="O91" s="88">
        <f t="shared" si="35"/>
        <v>57.4</v>
      </c>
      <c r="P91" s="88">
        <f t="shared" si="29"/>
        <v>59.8</v>
      </c>
      <c r="Q91" s="88">
        <f t="shared" si="29"/>
        <v>62.199999999999996</v>
      </c>
      <c r="R91" s="88">
        <f t="shared" si="29"/>
        <v>64.599999999999994</v>
      </c>
      <c r="S91" s="87">
        <v>67</v>
      </c>
      <c r="T91" s="88">
        <f t="shared" si="36"/>
        <v>69.8</v>
      </c>
      <c r="U91" s="88">
        <f t="shared" si="30"/>
        <v>72.599999999999994</v>
      </c>
      <c r="V91" s="88">
        <f t="shared" si="30"/>
        <v>75.399999999999991</v>
      </c>
      <c r="W91" s="88">
        <f t="shared" si="30"/>
        <v>78.199999999999989</v>
      </c>
      <c r="X91" s="87">
        <v>81</v>
      </c>
      <c r="Y91" s="88">
        <f t="shared" si="37"/>
        <v>84.4</v>
      </c>
      <c r="Z91" s="88">
        <f t="shared" si="31"/>
        <v>87.800000000000011</v>
      </c>
      <c r="AA91" s="88">
        <f t="shared" si="31"/>
        <v>91.200000000000017</v>
      </c>
      <c r="AB91" s="88">
        <f t="shared" si="31"/>
        <v>94.600000000000023</v>
      </c>
      <c r="AC91" s="87">
        <v>98</v>
      </c>
      <c r="AD91" s="88">
        <f t="shared" si="38"/>
        <v>102</v>
      </c>
      <c r="AE91" s="88">
        <f t="shared" si="32"/>
        <v>106</v>
      </c>
      <c r="AF91" s="88">
        <f t="shared" si="32"/>
        <v>110</v>
      </c>
      <c r="AG91" s="88">
        <f t="shared" si="32"/>
        <v>114</v>
      </c>
      <c r="AH91" s="87">
        <v>118</v>
      </c>
    </row>
    <row r="92" spans="1:34" x14ac:dyDescent="0.2">
      <c r="A92" s="82">
        <v>5</v>
      </c>
      <c r="B92" s="83">
        <v>2.2000000000000002</v>
      </c>
      <c r="C92" s="84">
        <f t="shared" si="24"/>
        <v>5022</v>
      </c>
      <c r="D92" s="94">
        <v>39</v>
      </c>
      <c r="E92" s="93">
        <f t="shared" si="33"/>
        <v>40.6</v>
      </c>
      <c r="F92" s="93">
        <f t="shared" si="27"/>
        <v>42.2</v>
      </c>
      <c r="G92" s="93">
        <f t="shared" si="27"/>
        <v>43.800000000000004</v>
      </c>
      <c r="H92" s="93">
        <f t="shared" si="27"/>
        <v>45.400000000000006</v>
      </c>
      <c r="I92" s="94">
        <v>47</v>
      </c>
      <c r="J92" s="91">
        <f t="shared" si="34"/>
        <v>48.8</v>
      </c>
      <c r="K92" s="91">
        <f t="shared" si="28"/>
        <v>50.599999999999994</v>
      </c>
      <c r="L92" s="91">
        <f t="shared" si="28"/>
        <v>52.399999999999991</v>
      </c>
      <c r="M92" s="91">
        <f t="shared" si="28"/>
        <v>54.199999999999989</v>
      </c>
      <c r="N92" s="94">
        <v>56</v>
      </c>
      <c r="O92" s="91">
        <f t="shared" si="35"/>
        <v>58.4</v>
      </c>
      <c r="P92" s="91">
        <f t="shared" si="29"/>
        <v>60.8</v>
      </c>
      <c r="Q92" s="91">
        <f t="shared" si="29"/>
        <v>63.199999999999996</v>
      </c>
      <c r="R92" s="91">
        <f t="shared" si="29"/>
        <v>65.599999999999994</v>
      </c>
      <c r="S92" s="94">
        <v>68</v>
      </c>
      <c r="T92" s="91">
        <f t="shared" si="36"/>
        <v>71</v>
      </c>
      <c r="U92" s="91">
        <f t="shared" si="30"/>
        <v>74</v>
      </c>
      <c r="V92" s="91">
        <f t="shared" si="30"/>
        <v>77</v>
      </c>
      <c r="W92" s="91">
        <f t="shared" si="30"/>
        <v>80</v>
      </c>
      <c r="X92" s="94">
        <v>83</v>
      </c>
      <c r="Y92" s="91">
        <f t="shared" si="37"/>
        <v>86.4</v>
      </c>
      <c r="Z92" s="91">
        <f t="shared" si="31"/>
        <v>89.800000000000011</v>
      </c>
      <c r="AA92" s="91">
        <f t="shared" si="31"/>
        <v>93.200000000000017</v>
      </c>
      <c r="AB92" s="91">
        <f t="shared" si="31"/>
        <v>96.600000000000023</v>
      </c>
      <c r="AC92" s="94">
        <v>100</v>
      </c>
      <c r="AD92" s="91">
        <f t="shared" si="38"/>
        <v>104</v>
      </c>
      <c r="AE92" s="91">
        <f t="shared" si="32"/>
        <v>108</v>
      </c>
      <c r="AF92" s="91">
        <f t="shared" si="32"/>
        <v>112</v>
      </c>
      <c r="AG92" s="91">
        <f t="shared" si="32"/>
        <v>116</v>
      </c>
      <c r="AH92" s="94">
        <v>120</v>
      </c>
    </row>
    <row r="93" spans="1:34" x14ac:dyDescent="0.2">
      <c r="A93" s="82">
        <v>5</v>
      </c>
      <c r="B93" s="92">
        <v>2.4</v>
      </c>
      <c r="C93" s="84">
        <f t="shared" si="24"/>
        <v>5024</v>
      </c>
      <c r="D93" s="87">
        <v>40</v>
      </c>
      <c r="E93" s="88">
        <f t="shared" si="33"/>
        <v>41.6</v>
      </c>
      <c r="F93" s="88">
        <f t="shared" si="27"/>
        <v>43.2</v>
      </c>
      <c r="G93" s="88">
        <f t="shared" si="27"/>
        <v>44.800000000000004</v>
      </c>
      <c r="H93" s="88">
        <f t="shared" si="27"/>
        <v>46.400000000000006</v>
      </c>
      <c r="I93" s="87">
        <v>48</v>
      </c>
      <c r="J93" s="88">
        <f t="shared" si="34"/>
        <v>49.8</v>
      </c>
      <c r="K93" s="88">
        <f t="shared" si="28"/>
        <v>51.599999999999994</v>
      </c>
      <c r="L93" s="88">
        <f t="shared" si="28"/>
        <v>53.399999999999991</v>
      </c>
      <c r="M93" s="88">
        <f t="shared" si="28"/>
        <v>55.199999999999989</v>
      </c>
      <c r="N93" s="87">
        <v>57</v>
      </c>
      <c r="O93" s="88">
        <f t="shared" si="35"/>
        <v>59.6</v>
      </c>
      <c r="P93" s="88">
        <f t="shared" si="29"/>
        <v>62.2</v>
      </c>
      <c r="Q93" s="88">
        <f t="shared" si="29"/>
        <v>64.8</v>
      </c>
      <c r="R93" s="88">
        <f t="shared" si="29"/>
        <v>67.399999999999991</v>
      </c>
      <c r="S93" s="87">
        <v>70</v>
      </c>
      <c r="T93" s="88">
        <f t="shared" si="36"/>
        <v>72.8</v>
      </c>
      <c r="U93" s="88">
        <f t="shared" si="30"/>
        <v>75.599999999999994</v>
      </c>
      <c r="V93" s="88">
        <f t="shared" si="30"/>
        <v>78.399999999999991</v>
      </c>
      <c r="W93" s="88">
        <f t="shared" si="30"/>
        <v>81.199999999999989</v>
      </c>
      <c r="X93" s="87">
        <v>84</v>
      </c>
      <c r="Y93" s="88">
        <f t="shared" si="37"/>
        <v>87.6</v>
      </c>
      <c r="Z93" s="88">
        <f t="shared" si="31"/>
        <v>91.199999999999989</v>
      </c>
      <c r="AA93" s="88">
        <f t="shared" si="31"/>
        <v>94.799999999999983</v>
      </c>
      <c r="AB93" s="88">
        <f t="shared" si="31"/>
        <v>98.399999999999977</v>
      </c>
      <c r="AC93" s="87">
        <v>102</v>
      </c>
      <c r="AD93" s="88">
        <f t="shared" si="38"/>
        <v>106.2</v>
      </c>
      <c r="AE93" s="88">
        <f t="shared" si="32"/>
        <v>110.4</v>
      </c>
      <c r="AF93" s="88">
        <f t="shared" si="32"/>
        <v>114.60000000000001</v>
      </c>
      <c r="AG93" s="88">
        <f t="shared" si="32"/>
        <v>118.80000000000001</v>
      </c>
      <c r="AH93" s="87">
        <v>123</v>
      </c>
    </row>
    <row r="94" spans="1:34" x14ac:dyDescent="0.2">
      <c r="A94" s="82">
        <v>5</v>
      </c>
      <c r="B94" s="83">
        <v>2.6</v>
      </c>
      <c r="C94" s="84">
        <f t="shared" si="24"/>
        <v>5026</v>
      </c>
      <c r="D94" s="94">
        <v>41</v>
      </c>
      <c r="E94" s="93">
        <f t="shared" si="33"/>
        <v>42.6</v>
      </c>
      <c r="F94" s="93">
        <f t="shared" si="27"/>
        <v>44.2</v>
      </c>
      <c r="G94" s="93">
        <f t="shared" si="27"/>
        <v>45.800000000000004</v>
      </c>
      <c r="H94" s="93">
        <f t="shared" si="27"/>
        <v>47.400000000000006</v>
      </c>
      <c r="I94" s="94">
        <v>49</v>
      </c>
      <c r="J94" s="91">
        <f t="shared" si="34"/>
        <v>50.8</v>
      </c>
      <c r="K94" s="91">
        <f t="shared" si="28"/>
        <v>52.599999999999994</v>
      </c>
      <c r="L94" s="91">
        <f t="shared" si="28"/>
        <v>54.399999999999991</v>
      </c>
      <c r="M94" s="91">
        <f t="shared" si="28"/>
        <v>56.199999999999989</v>
      </c>
      <c r="N94" s="94">
        <v>58</v>
      </c>
      <c r="O94" s="91">
        <f t="shared" si="35"/>
        <v>60.6</v>
      </c>
      <c r="P94" s="91">
        <f t="shared" si="29"/>
        <v>63.2</v>
      </c>
      <c r="Q94" s="91">
        <f t="shared" si="29"/>
        <v>65.8</v>
      </c>
      <c r="R94" s="91">
        <f t="shared" si="29"/>
        <v>68.399999999999991</v>
      </c>
      <c r="S94" s="94">
        <v>71</v>
      </c>
      <c r="T94" s="91">
        <f t="shared" si="36"/>
        <v>74</v>
      </c>
      <c r="U94" s="91">
        <f t="shared" si="30"/>
        <v>77</v>
      </c>
      <c r="V94" s="91">
        <f t="shared" si="30"/>
        <v>80</v>
      </c>
      <c r="W94" s="91">
        <f t="shared" si="30"/>
        <v>83</v>
      </c>
      <c r="X94" s="94">
        <v>86</v>
      </c>
      <c r="Y94" s="91">
        <f t="shared" si="37"/>
        <v>89.6</v>
      </c>
      <c r="Z94" s="91">
        <f t="shared" si="31"/>
        <v>93.199999999999989</v>
      </c>
      <c r="AA94" s="91">
        <f t="shared" si="31"/>
        <v>96.799999999999983</v>
      </c>
      <c r="AB94" s="91">
        <f t="shared" si="31"/>
        <v>100.39999999999998</v>
      </c>
      <c r="AC94" s="94">
        <v>104</v>
      </c>
      <c r="AD94" s="91">
        <f t="shared" si="38"/>
        <v>108.2</v>
      </c>
      <c r="AE94" s="91">
        <f t="shared" si="32"/>
        <v>112.4</v>
      </c>
      <c r="AF94" s="91">
        <f t="shared" si="32"/>
        <v>116.60000000000001</v>
      </c>
      <c r="AG94" s="91">
        <f t="shared" si="32"/>
        <v>120.80000000000001</v>
      </c>
      <c r="AH94" s="94">
        <v>125</v>
      </c>
    </row>
    <row r="95" spans="1:34" x14ac:dyDescent="0.2">
      <c r="A95" s="82">
        <v>5</v>
      </c>
      <c r="B95" s="92">
        <v>2.8</v>
      </c>
      <c r="C95" s="84">
        <f t="shared" si="24"/>
        <v>5028</v>
      </c>
      <c r="D95" s="87">
        <v>41</v>
      </c>
      <c r="E95" s="88">
        <f t="shared" si="33"/>
        <v>42.6</v>
      </c>
      <c r="F95" s="88">
        <f t="shared" si="27"/>
        <v>44.2</v>
      </c>
      <c r="G95" s="88">
        <f t="shared" si="27"/>
        <v>45.800000000000004</v>
      </c>
      <c r="H95" s="88">
        <f t="shared" si="27"/>
        <v>47.400000000000006</v>
      </c>
      <c r="I95" s="87">
        <v>49</v>
      </c>
      <c r="J95" s="88">
        <f t="shared" si="34"/>
        <v>51</v>
      </c>
      <c r="K95" s="88">
        <f t="shared" si="28"/>
        <v>53</v>
      </c>
      <c r="L95" s="88">
        <f t="shared" si="28"/>
        <v>55</v>
      </c>
      <c r="M95" s="88">
        <f t="shared" si="28"/>
        <v>57</v>
      </c>
      <c r="N95" s="87">
        <v>59</v>
      </c>
      <c r="O95" s="88">
        <f t="shared" si="35"/>
        <v>61.6</v>
      </c>
      <c r="P95" s="88">
        <f t="shared" si="29"/>
        <v>64.2</v>
      </c>
      <c r="Q95" s="88">
        <f t="shared" si="29"/>
        <v>66.8</v>
      </c>
      <c r="R95" s="88">
        <f t="shared" si="29"/>
        <v>69.399999999999991</v>
      </c>
      <c r="S95" s="87">
        <v>72</v>
      </c>
      <c r="T95" s="88">
        <f t="shared" si="36"/>
        <v>75.2</v>
      </c>
      <c r="U95" s="88">
        <f t="shared" si="30"/>
        <v>78.400000000000006</v>
      </c>
      <c r="V95" s="88">
        <f t="shared" si="30"/>
        <v>81.600000000000009</v>
      </c>
      <c r="W95" s="88">
        <f t="shared" si="30"/>
        <v>84.800000000000011</v>
      </c>
      <c r="X95" s="87">
        <v>88</v>
      </c>
      <c r="Y95" s="88">
        <f t="shared" si="37"/>
        <v>91.6</v>
      </c>
      <c r="Z95" s="88">
        <f t="shared" si="31"/>
        <v>95.199999999999989</v>
      </c>
      <c r="AA95" s="88">
        <f t="shared" si="31"/>
        <v>98.799999999999983</v>
      </c>
      <c r="AB95" s="88">
        <f t="shared" si="31"/>
        <v>102.39999999999998</v>
      </c>
      <c r="AC95" s="87">
        <v>106</v>
      </c>
      <c r="AD95" s="88">
        <f t="shared" si="38"/>
        <v>110.2</v>
      </c>
      <c r="AE95" s="88">
        <f t="shared" si="32"/>
        <v>114.4</v>
      </c>
      <c r="AF95" s="88">
        <f t="shared" si="32"/>
        <v>118.60000000000001</v>
      </c>
      <c r="AG95" s="88">
        <f t="shared" si="32"/>
        <v>122.80000000000001</v>
      </c>
      <c r="AH95" s="87">
        <v>127</v>
      </c>
    </row>
    <row r="96" spans="1:34" x14ac:dyDescent="0.2">
      <c r="A96" s="82">
        <v>5</v>
      </c>
      <c r="B96" s="83">
        <v>3</v>
      </c>
      <c r="C96" s="84">
        <f t="shared" si="24"/>
        <v>5030</v>
      </c>
      <c r="D96" s="94">
        <v>42</v>
      </c>
      <c r="E96" s="93">
        <f t="shared" si="33"/>
        <v>43.6</v>
      </c>
      <c r="F96" s="93">
        <f t="shared" si="27"/>
        <v>45.2</v>
      </c>
      <c r="G96" s="93">
        <f t="shared" si="27"/>
        <v>46.800000000000004</v>
      </c>
      <c r="H96" s="93">
        <f t="shared" si="27"/>
        <v>48.400000000000006</v>
      </c>
      <c r="I96" s="94">
        <v>50</v>
      </c>
      <c r="J96" s="91">
        <f t="shared" si="34"/>
        <v>52.2</v>
      </c>
      <c r="K96" s="91">
        <f t="shared" si="28"/>
        <v>54.400000000000006</v>
      </c>
      <c r="L96" s="91">
        <f t="shared" si="28"/>
        <v>56.600000000000009</v>
      </c>
      <c r="M96" s="91">
        <f t="shared" si="28"/>
        <v>58.800000000000011</v>
      </c>
      <c r="N96" s="94">
        <v>61</v>
      </c>
      <c r="O96" s="91">
        <f t="shared" si="35"/>
        <v>63.6</v>
      </c>
      <c r="P96" s="91">
        <f t="shared" si="29"/>
        <v>66.2</v>
      </c>
      <c r="Q96" s="91">
        <f t="shared" si="29"/>
        <v>68.8</v>
      </c>
      <c r="R96" s="91">
        <f t="shared" si="29"/>
        <v>71.399999999999991</v>
      </c>
      <c r="S96" s="94">
        <v>74</v>
      </c>
      <c r="T96" s="91">
        <f t="shared" si="36"/>
        <v>77</v>
      </c>
      <c r="U96" s="91">
        <f t="shared" si="30"/>
        <v>80</v>
      </c>
      <c r="V96" s="91">
        <f t="shared" si="30"/>
        <v>83</v>
      </c>
      <c r="W96" s="91">
        <f t="shared" si="30"/>
        <v>86</v>
      </c>
      <c r="X96" s="94">
        <v>89</v>
      </c>
      <c r="Y96" s="91">
        <f t="shared" si="37"/>
        <v>92.8</v>
      </c>
      <c r="Z96" s="91">
        <f t="shared" si="31"/>
        <v>96.6</v>
      </c>
      <c r="AA96" s="91">
        <f t="shared" si="31"/>
        <v>100.39999999999999</v>
      </c>
      <c r="AB96" s="91">
        <f t="shared" si="31"/>
        <v>104.19999999999999</v>
      </c>
      <c r="AC96" s="94">
        <v>108</v>
      </c>
      <c r="AD96" s="91">
        <f t="shared" si="38"/>
        <v>112.4</v>
      </c>
      <c r="AE96" s="91">
        <f t="shared" si="32"/>
        <v>116.80000000000001</v>
      </c>
      <c r="AF96" s="91">
        <f t="shared" si="32"/>
        <v>121.20000000000002</v>
      </c>
      <c r="AG96" s="91">
        <f t="shared" si="32"/>
        <v>125.60000000000002</v>
      </c>
      <c r="AH96" s="94">
        <v>130</v>
      </c>
    </row>
    <row r="97" spans="1:34" x14ac:dyDescent="0.2">
      <c r="A97" s="82">
        <v>6</v>
      </c>
      <c r="B97" s="83">
        <v>0</v>
      </c>
      <c r="C97" s="84">
        <f t="shared" si="24"/>
        <v>6000</v>
      </c>
      <c r="D97" s="93">
        <v>30.4</v>
      </c>
      <c r="E97" s="93">
        <v>31.72</v>
      </c>
      <c r="F97" s="93">
        <v>33.04</v>
      </c>
      <c r="G97" s="93">
        <v>34.36</v>
      </c>
      <c r="H97" s="93">
        <v>35.68</v>
      </c>
      <c r="I97" s="93">
        <v>37</v>
      </c>
      <c r="J97" s="93">
        <v>38.36</v>
      </c>
      <c r="K97" s="93">
        <v>39.72</v>
      </c>
      <c r="L97" s="93">
        <v>41.08</v>
      </c>
      <c r="M97" s="93">
        <v>42.44</v>
      </c>
      <c r="N97" s="93">
        <v>43.8</v>
      </c>
      <c r="O97" s="93">
        <v>45.52</v>
      </c>
      <c r="P97" s="93">
        <v>47.24</v>
      </c>
      <c r="Q97" s="93">
        <v>48.96</v>
      </c>
      <c r="R97" s="93">
        <v>50.68</v>
      </c>
      <c r="S97" s="93">
        <v>52.4</v>
      </c>
      <c r="T97" s="93">
        <v>54.48</v>
      </c>
      <c r="U97" s="93">
        <v>56.56</v>
      </c>
      <c r="V97" s="93">
        <v>58.64</v>
      </c>
      <c r="W97" s="93">
        <v>60.72</v>
      </c>
      <c r="X97" s="93">
        <v>62.8</v>
      </c>
      <c r="Y97" s="93">
        <v>65.239999999999995</v>
      </c>
      <c r="Z97" s="93">
        <v>67.680000000000007</v>
      </c>
      <c r="AA97" s="93">
        <v>70.12</v>
      </c>
      <c r="AB97" s="93">
        <v>72.56</v>
      </c>
      <c r="AC97" s="93">
        <v>75</v>
      </c>
      <c r="AD97" s="93">
        <v>77.680000000000007</v>
      </c>
      <c r="AE97" s="93">
        <v>80.36</v>
      </c>
      <c r="AF97" s="93">
        <v>83.04</v>
      </c>
      <c r="AG97" s="93">
        <v>85.72</v>
      </c>
      <c r="AH97" s="93">
        <v>88.4</v>
      </c>
    </row>
    <row r="98" spans="1:34" x14ac:dyDescent="0.2">
      <c r="A98" s="82">
        <v>6</v>
      </c>
      <c r="B98" s="86">
        <v>0.4</v>
      </c>
      <c r="C98" s="84">
        <f t="shared" si="24"/>
        <v>6004</v>
      </c>
      <c r="D98" s="88">
        <f t="shared" ref="D98:AH106" si="39">-(D83-D158)*1/5+D83</f>
        <v>30.4</v>
      </c>
      <c r="E98" s="88">
        <f t="shared" si="39"/>
        <v>31.72</v>
      </c>
      <c r="F98" s="88">
        <f t="shared" si="39"/>
        <v>33.04</v>
      </c>
      <c r="G98" s="88">
        <f t="shared" si="39"/>
        <v>34.36</v>
      </c>
      <c r="H98" s="88">
        <f t="shared" si="39"/>
        <v>35.679999999999993</v>
      </c>
      <c r="I98" s="88">
        <f t="shared" si="39"/>
        <v>37</v>
      </c>
      <c r="J98" s="88">
        <f t="shared" si="39"/>
        <v>38.36</v>
      </c>
      <c r="K98" s="88">
        <f t="shared" si="39"/>
        <v>39.72</v>
      </c>
      <c r="L98" s="88">
        <f t="shared" si="39"/>
        <v>41.08</v>
      </c>
      <c r="M98" s="88">
        <f t="shared" si="39"/>
        <v>42.44</v>
      </c>
      <c r="N98" s="88">
        <f t="shared" si="39"/>
        <v>43.8</v>
      </c>
      <c r="O98" s="88">
        <f t="shared" si="39"/>
        <v>45.519999999999996</v>
      </c>
      <c r="P98" s="88">
        <f t="shared" si="39"/>
        <v>47.239999999999995</v>
      </c>
      <c r="Q98" s="88">
        <f t="shared" si="39"/>
        <v>48.959999999999994</v>
      </c>
      <c r="R98" s="88">
        <f t="shared" si="39"/>
        <v>50.679999999999993</v>
      </c>
      <c r="S98" s="88">
        <f t="shared" si="39"/>
        <v>52.4</v>
      </c>
      <c r="T98" s="88">
        <f t="shared" si="39"/>
        <v>54.480000000000004</v>
      </c>
      <c r="U98" s="88">
        <f t="shared" si="39"/>
        <v>56.56</v>
      </c>
      <c r="V98" s="88">
        <f t="shared" si="39"/>
        <v>58.640000000000008</v>
      </c>
      <c r="W98" s="88">
        <f t="shared" si="39"/>
        <v>60.720000000000013</v>
      </c>
      <c r="X98" s="88">
        <f t="shared" si="39"/>
        <v>62.8</v>
      </c>
      <c r="Y98" s="88">
        <f t="shared" si="39"/>
        <v>65.239999999999995</v>
      </c>
      <c r="Z98" s="88">
        <f t="shared" si="39"/>
        <v>67.679999999999993</v>
      </c>
      <c r="AA98" s="88">
        <f t="shared" si="39"/>
        <v>70.11999999999999</v>
      </c>
      <c r="AB98" s="88">
        <f t="shared" si="39"/>
        <v>72.559999999999974</v>
      </c>
      <c r="AC98" s="88">
        <f t="shared" si="39"/>
        <v>75</v>
      </c>
      <c r="AD98" s="88">
        <f t="shared" si="39"/>
        <v>77.679999999999993</v>
      </c>
      <c r="AE98" s="88">
        <f t="shared" si="39"/>
        <v>80.36</v>
      </c>
      <c r="AF98" s="88">
        <f t="shared" si="39"/>
        <v>83.039999999999992</v>
      </c>
      <c r="AG98" s="88">
        <f t="shared" si="39"/>
        <v>85.72</v>
      </c>
      <c r="AH98" s="88">
        <f t="shared" si="39"/>
        <v>88.4</v>
      </c>
    </row>
    <row r="99" spans="1:34" x14ac:dyDescent="0.2">
      <c r="A99" s="82">
        <v>6</v>
      </c>
      <c r="B99" s="83">
        <v>0.6</v>
      </c>
      <c r="C99" s="84">
        <f t="shared" si="24"/>
        <v>6006</v>
      </c>
      <c r="D99" s="93">
        <f t="shared" si="39"/>
        <v>31.4</v>
      </c>
      <c r="E99" s="93">
        <f t="shared" si="39"/>
        <v>32.72</v>
      </c>
      <c r="F99" s="93">
        <f t="shared" si="39"/>
        <v>34.04</v>
      </c>
      <c r="G99" s="93">
        <f t="shared" si="39"/>
        <v>35.36</v>
      </c>
      <c r="H99" s="93">
        <f t="shared" si="39"/>
        <v>36.679999999999993</v>
      </c>
      <c r="I99" s="93">
        <f t="shared" si="39"/>
        <v>38</v>
      </c>
      <c r="J99" s="93">
        <f t="shared" si="39"/>
        <v>39.520000000000003</v>
      </c>
      <c r="K99" s="93">
        <f t="shared" si="39"/>
        <v>41.04</v>
      </c>
      <c r="L99" s="93">
        <f t="shared" si="39"/>
        <v>42.56</v>
      </c>
      <c r="M99" s="93">
        <f t="shared" si="39"/>
        <v>44.080000000000005</v>
      </c>
      <c r="N99" s="93">
        <f t="shared" si="39"/>
        <v>45.6</v>
      </c>
      <c r="O99" s="93">
        <f t="shared" si="39"/>
        <v>47.32</v>
      </c>
      <c r="P99" s="93">
        <f t="shared" si="39"/>
        <v>49.039999999999992</v>
      </c>
      <c r="Q99" s="93">
        <f t="shared" si="39"/>
        <v>50.759999999999991</v>
      </c>
      <c r="R99" s="93">
        <f t="shared" si="39"/>
        <v>52.47999999999999</v>
      </c>
      <c r="S99" s="93">
        <f t="shared" si="39"/>
        <v>54.2</v>
      </c>
      <c r="T99" s="93">
        <f t="shared" si="39"/>
        <v>56.28</v>
      </c>
      <c r="U99" s="93">
        <f t="shared" si="39"/>
        <v>58.360000000000007</v>
      </c>
      <c r="V99" s="93">
        <f t="shared" si="39"/>
        <v>60.440000000000005</v>
      </c>
      <c r="W99" s="93">
        <f t="shared" si="39"/>
        <v>62.52000000000001</v>
      </c>
      <c r="X99" s="93">
        <f t="shared" si="39"/>
        <v>64.599999999999994</v>
      </c>
      <c r="Y99" s="93">
        <f t="shared" si="39"/>
        <v>67.08</v>
      </c>
      <c r="Z99" s="93">
        <f t="shared" si="39"/>
        <v>69.559999999999988</v>
      </c>
      <c r="AA99" s="93">
        <f t="shared" si="39"/>
        <v>72.039999999999992</v>
      </c>
      <c r="AB99" s="93">
        <f t="shared" si="39"/>
        <v>74.519999999999982</v>
      </c>
      <c r="AC99" s="93">
        <f t="shared" si="39"/>
        <v>77</v>
      </c>
      <c r="AD99" s="93">
        <f t="shared" si="39"/>
        <v>80.040000000000006</v>
      </c>
      <c r="AE99" s="93">
        <f t="shared" si="39"/>
        <v>83.08</v>
      </c>
      <c r="AF99" s="93">
        <f t="shared" si="39"/>
        <v>86.12</v>
      </c>
      <c r="AG99" s="93">
        <f t="shared" si="39"/>
        <v>89.160000000000011</v>
      </c>
      <c r="AH99" s="93">
        <f t="shared" si="39"/>
        <v>92.2</v>
      </c>
    </row>
    <row r="100" spans="1:34" x14ac:dyDescent="0.2">
      <c r="A100" s="82">
        <v>6</v>
      </c>
      <c r="B100" s="92">
        <v>0.8</v>
      </c>
      <c r="C100" s="84">
        <f t="shared" si="24"/>
        <v>6008</v>
      </c>
      <c r="D100" s="88">
        <f t="shared" si="39"/>
        <v>32.4</v>
      </c>
      <c r="E100" s="88">
        <f t="shared" si="39"/>
        <v>33.72</v>
      </c>
      <c r="F100" s="88">
        <f t="shared" si="39"/>
        <v>35.04</v>
      </c>
      <c r="G100" s="88">
        <f t="shared" si="39"/>
        <v>36.36</v>
      </c>
      <c r="H100" s="88">
        <f t="shared" si="39"/>
        <v>37.679999999999993</v>
      </c>
      <c r="I100" s="88">
        <f t="shared" si="39"/>
        <v>39</v>
      </c>
      <c r="J100" s="88">
        <f t="shared" si="39"/>
        <v>40.520000000000003</v>
      </c>
      <c r="K100" s="88">
        <f t="shared" si="39"/>
        <v>42.040000000000006</v>
      </c>
      <c r="L100" s="88">
        <f t="shared" si="39"/>
        <v>43.56</v>
      </c>
      <c r="M100" s="88">
        <f t="shared" si="39"/>
        <v>45.080000000000005</v>
      </c>
      <c r="N100" s="88">
        <f t="shared" si="39"/>
        <v>46.6</v>
      </c>
      <c r="O100" s="88">
        <f t="shared" si="39"/>
        <v>48.32</v>
      </c>
      <c r="P100" s="88">
        <f t="shared" si="39"/>
        <v>50.039999999999992</v>
      </c>
      <c r="Q100" s="88">
        <f t="shared" si="39"/>
        <v>51.759999999999991</v>
      </c>
      <c r="R100" s="88">
        <f t="shared" si="39"/>
        <v>53.47999999999999</v>
      </c>
      <c r="S100" s="88">
        <f t="shared" si="39"/>
        <v>55.2</v>
      </c>
      <c r="T100" s="88">
        <f t="shared" si="39"/>
        <v>57.48</v>
      </c>
      <c r="U100" s="88">
        <f t="shared" si="39"/>
        <v>59.76</v>
      </c>
      <c r="V100" s="88">
        <f t="shared" si="39"/>
        <v>62.04</v>
      </c>
      <c r="W100" s="88">
        <f t="shared" si="39"/>
        <v>64.320000000000007</v>
      </c>
      <c r="X100" s="88">
        <f t="shared" si="39"/>
        <v>66.599999999999994</v>
      </c>
      <c r="Y100" s="88">
        <f t="shared" si="39"/>
        <v>69.239999999999995</v>
      </c>
      <c r="Z100" s="88">
        <f t="shared" si="39"/>
        <v>71.88</v>
      </c>
      <c r="AA100" s="88">
        <f t="shared" si="39"/>
        <v>74.52</v>
      </c>
      <c r="AB100" s="88">
        <f t="shared" si="39"/>
        <v>77.16</v>
      </c>
      <c r="AC100" s="88">
        <f t="shared" si="39"/>
        <v>79.8</v>
      </c>
      <c r="AD100" s="88">
        <f t="shared" si="39"/>
        <v>82.84</v>
      </c>
      <c r="AE100" s="88">
        <f t="shared" si="39"/>
        <v>85.88000000000001</v>
      </c>
      <c r="AF100" s="88">
        <f t="shared" si="39"/>
        <v>88.920000000000016</v>
      </c>
      <c r="AG100" s="88">
        <f t="shared" si="39"/>
        <v>91.960000000000008</v>
      </c>
      <c r="AH100" s="88">
        <f t="shared" si="39"/>
        <v>95</v>
      </c>
    </row>
    <row r="101" spans="1:34" x14ac:dyDescent="0.2">
      <c r="A101" s="82">
        <v>6</v>
      </c>
      <c r="B101" s="83">
        <v>1</v>
      </c>
      <c r="C101" s="84">
        <f t="shared" si="24"/>
        <v>6010</v>
      </c>
      <c r="D101" s="93">
        <f t="shared" si="39"/>
        <v>33.200000000000003</v>
      </c>
      <c r="E101" s="93">
        <f t="shared" si="39"/>
        <v>34.519999999999996</v>
      </c>
      <c r="F101" s="93">
        <f t="shared" si="39"/>
        <v>35.839999999999996</v>
      </c>
      <c r="G101" s="93">
        <f t="shared" si="39"/>
        <v>37.159999999999997</v>
      </c>
      <c r="H101" s="93">
        <f t="shared" si="39"/>
        <v>38.479999999999997</v>
      </c>
      <c r="I101" s="93">
        <f t="shared" si="39"/>
        <v>39.799999999999997</v>
      </c>
      <c r="J101" s="93">
        <f t="shared" si="39"/>
        <v>41.32</v>
      </c>
      <c r="K101" s="93">
        <f t="shared" si="39"/>
        <v>42.84</v>
      </c>
      <c r="L101" s="93">
        <f t="shared" si="39"/>
        <v>44.360000000000007</v>
      </c>
      <c r="M101" s="93">
        <f t="shared" si="39"/>
        <v>45.88000000000001</v>
      </c>
      <c r="N101" s="93">
        <f t="shared" si="39"/>
        <v>47.4</v>
      </c>
      <c r="O101" s="93">
        <f t="shared" si="39"/>
        <v>49.32</v>
      </c>
      <c r="P101" s="93">
        <f t="shared" si="39"/>
        <v>51.24</v>
      </c>
      <c r="Q101" s="93">
        <f t="shared" si="39"/>
        <v>53.160000000000004</v>
      </c>
      <c r="R101" s="93">
        <f t="shared" si="39"/>
        <v>55.08</v>
      </c>
      <c r="S101" s="93">
        <f t="shared" si="39"/>
        <v>57</v>
      </c>
      <c r="T101" s="93">
        <f t="shared" si="39"/>
        <v>59.28</v>
      </c>
      <c r="U101" s="93">
        <f t="shared" si="39"/>
        <v>61.559999999999995</v>
      </c>
      <c r="V101" s="93">
        <f t="shared" si="39"/>
        <v>63.84</v>
      </c>
      <c r="W101" s="93">
        <f t="shared" si="39"/>
        <v>66.12</v>
      </c>
      <c r="X101" s="93">
        <f t="shared" si="39"/>
        <v>68.400000000000006</v>
      </c>
      <c r="Y101" s="93">
        <f t="shared" si="39"/>
        <v>71.239999999999995</v>
      </c>
      <c r="Z101" s="93">
        <f t="shared" si="39"/>
        <v>74.08</v>
      </c>
      <c r="AA101" s="93">
        <f t="shared" si="39"/>
        <v>76.92</v>
      </c>
      <c r="AB101" s="93">
        <f t="shared" si="39"/>
        <v>79.760000000000005</v>
      </c>
      <c r="AC101" s="93">
        <f t="shared" si="39"/>
        <v>82.6</v>
      </c>
      <c r="AD101" s="93">
        <f t="shared" si="39"/>
        <v>85.84</v>
      </c>
      <c r="AE101" s="93">
        <f t="shared" si="39"/>
        <v>89.080000000000013</v>
      </c>
      <c r="AF101" s="93">
        <f t="shared" si="39"/>
        <v>92.320000000000007</v>
      </c>
      <c r="AG101" s="93">
        <f t="shared" si="39"/>
        <v>95.560000000000016</v>
      </c>
      <c r="AH101" s="93">
        <f t="shared" si="39"/>
        <v>98.8</v>
      </c>
    </row>
    <row r="102" spans="1:34" x14ac:dyDescent="0.2">
      <c r="A102" s="82">
        <v>6</v>
      </c>
      <c r="B102" s="92">
        <v>1.2</v>
      </c>
      <c r="C102" s="84">
        <f t="shared" si="24"/>
        <v>6012</v>
      </c>
      <c r="D102" s="88">
        <f t="shared" si="39"/>
        <v>34.200000000000003</v>
      </c>
      <c r="E102" s="88">
        <f t="shared" si="39"/>
        <v>35.36</v>
      </c>
      <c r="F102" s="88">
        <f t="shared" si="39"/>
        <v>36.520000000000003</v>
      </c>
      <c r="G102" s="88">
        <f t="shared" si="39"/>
        <v>37.680000000000007</v>
      </c>
      <c r="H102" s="88">
        <f t="shared" si="39"/>
        <v>38.840000000000011</v>
      </c>
      <c r="I102" s="88">
        <f t="shared" si="39"/>
        <v>40</v>
      </c>
      <c r="J102" s="88">
        <f t="shared" si="39"/>
        <v>41.68</v>
      </c>
      <c r="K102" s="88">
        <f t="shared" si="39"/>
        <v>43.36</v>
      </c>
      <c r="L102" s="88">
        <f t="shared" si="39"/>
        <v>45.039999999999992</v>
      </c>
      <c r="M102" s="88">
        <f t="shared" si="39"/>
        <v>46.719999999999992</v>
      </c>
      <c r="N102" s="88">
        <f t="shared" si="39"/>
        <v>48.4</v>
      </c>
      <c r="O102" s="88">
        <f t="shared" si="39"/>
        <v>50.32</v>
      </c>
      <c r="P102" s="88">
        <f t="shared" si="39"/>
        <v>52.24</v>
      </c>
      <c r="Q102" s="88">
        <f t="shared" si="39"/>
        <v>54.160000000000004</v>
      </c>
      <c r="R102" s="88">
        <f t="shared" si="39"/>
        <v>56.08</v>
      </c>
      <c r="S102" s="88">
        <f t="shared" si="39"/>
        <v>58</v>
      </c>
      <c r="T102" s="88">
        <f t="shared" si="39"/>
        <v>60.44</v>
      </c>
      <c r="U102" s="88">
        <f t="shared" si="39"/>
        <v>62.88</v>
      </c>
      <c r="V102" s="88">
        <f t="shared" si="39"/>
        <v>65.319999999999993</v>
      </c>
      <c r="W102" s="88">
        <f t="shared" si="39"/>
        <v>67.759999999999991</v>
      </c>
      <c r="X102" s="88">
        <f t="shared" si="39"/>
        <v>70.2</v>
      </c>
      <c r="Y102" s="88">
        <f t="shared" si="39"/>
        <v>73.08</v>
      </c>
      <c r="Z102" s="88">
        <f t="shared" si="39"/>
        <v>75.959999999999994</v>
      </c>
      <c r="AA102" s="88">
        <f t="shared" si="39"/>
        <v>78.84</v>
      </c>
      <c r="AB102" s="88">
        <f t="shared" si="39"/>
        <v>81.72</v>
      </c>
      <c r="AC102" s="88">
        <f t="shared" si="39"/>
        <v>84.6</v>
      </c>
      <c r="AD102" s="88">
        <f t="shared" si="39"/>
        <v>88</v>
      </c>
      <c r="AE102" s="88">
        <f t="shared" si="39"/>
        <v>91.399999999999991</v>
      </c>
      <c r="AF102" s="88">
        <f t="shared" si="39"/>
        <v>94.799999999999983</v>
      </c>
      <c r="AG102" s="88">
        <f t="shared" si="39"/>
        <v>98.199999999999974</v>
      </c>
      <c r="AH102" s="88">
        <f t="shared" si="39"/>
        <v>101.6</v>
      </c>
    </row>
    <row r="103" spans="1:34" x14ac:dyDescent="0.2">
      <c r="A103" s="82">
        <v>6</v>
      </c>
      <c r="B103" s="83">
        <v>1.4</v>
      </c>
      <c r="C103" s="84">
        <f t="shared" si="24"/>
        <v>6014</v>
      </c>
      <c r="D103" s="93">
        <f t="shared" si="39"/>
        <v>34.200000000000003</v>
      </c>
      <c r="E103" s="93">
        <f t="shared" si="39"/>
        <v>35.56</v>
      </c>
      <c r="F103" s="93">
        <f t="shared" si="39"/>
        <v>36.919999999999995</v>
      </c>
      <c r="G103" s="93">
        <f t="shared" si="39"/>
        <v>38.279999999999994</v>
      </c>
      <c r="H103" s="93">
        <f t="shared" si="39"/>
        <v>39.639999999999993</v>
      </c>
      <c r="I103" s="93">
        <f t="shared" si="39"/>
        <v>41</v>
      </c>
      <c r="J103" s="93">
        <f t="shared" si="39"/>
        <v>42.68</v>
      </c>
      <c r="K103" s="93">
        <f t="shared" si="39"/>
        <v>44.36</v>
      </c>
      <c r="L103" s="93">
        <f t="shared" si="39"/>
        <v>46.039999999999992</v>
      </c>
      <c r="M103" s="93">
        <f t="shared" si="39"/>
        <v>47.719999999999992</v>
      </c>
      <c r="N103" s="93">
        <f t="shared" si="39"/>
        <v>49.4</v>
      </c>
      <c r="O103" s="93">
        <f t="shared" si="39"/>
        <v>51.32</v>
      </c>
      <c r="P103" s="93">
        <f t="shared" si="39"/>
        <v>53.24</v>
      </c>
      <c r="Q103" s="93">
        <f t="shared" si="39"/>
        <v>55.160000000000004</v>
      </c>
      <c r="R103" s="93">
        <f t="shared" si="39"/>
        <v>57.08</v>
      </c>
      <c r="S103" s="93">
        <f t="shared" si="39"/>
        <v>59</v>
      </c>
      <c r="T103" s="93">
        <f t="shared" si="39"/>
        <v>61.64</v>
      </c>
      <c r="U103" s="93">
        <f t="shared" si="39"/>
        <v>64.28</v>
      </c>
      <c r="V103" s="93">
        <f t="shared" si="39"/>
        <v>66.919999999999987</v>
      </c>
      <c r="W103" s="93">
        <f t="shared" si="39"/>
        <v>69.559999999999988</v>
      </c>
      <c r="X103" s="93">
        <f t="shared" si="39"/>
        <v>72.2</v>
      </c>
      <c r="Y103" s="93">
        <f t="shared" si="39"/>
        <v>75.08</v>
      </c>
      <c r="Z103" s="93">
        <f t="shared" si="39"/>
        <v>77.959999999999994</v>
      </c>
      <c r="AA103" s="93">
        <f t="shared" si="39"/>
        <v>80.84</v>
      </c>
      <c r="AB103" s="93">
        <f t="shared" si="39"/>
        <v>83.72</v>
      </c>
      <c r="AC103" s="93">
        <f t="shared" si="39"/>
        <v>86.6</v>
      </c>
      <c r="AD103" s="93">
        <f t="shared" si="39"/>
        <v>90.16</v>
      </c>
      <c r="AE103" s="93">
        <f t="shared" si="39"/>
        <v>93.72</v>
      </c>
      <c r="AF103" s="93">
        <f t="shared" si="39"/>
        <v>97.279999999999987</v>
      </c>
      <c r="AG103" s="93">
        <f t="shared" si="39"/>
        <v>100.83999999999999</v>
      </c>
      <c r="AH103" s="93">
        <f t="shared" si="39"/>
        <v>104.4</v>
      </c>
    </row>
    <row r="104" spans="1:34" x14ac:dyDescent="0.2">
      <c r="A104" s="82">
        <v>6</v>
      </c>
      <c r="B104" s="92">
        <v>1.6</v>
      </c>
      <c r="C104" s="84">
        <f t="shared" si="24"/>
        <v>6016</v>
      </c>
      <c r="D104" s="88">
        <f t="shared" si="39"/>
        <v>35.200000000000003</v>
      </c>
      <c r="E104" s="88">
        <f t="shared" si="39"/>
        <v>36.519999999999996</v>
      </c>
      <c r="F104" s="88">
        <f t="shared" si="39"/>
        <v>37.839999999999996</v>
      </c>
      <c r="G104" s="88">
        <f t="shared" si="39"/>
        <v>39.159999999999997</v>
      </c>
      <c r="H104" s="88">
        <f t="shared" si="39"/>
        <v>40.479999999999997</v>
      </c>
      <c r="I104" s="88">
        <f t="shared" si="39"/>
        <v>41.8</v>
      </c>
      <c r="J104" s="88">
        <f t="shared" si="39"/>
        <v>43.519999999999996</v>
      </c>
      <c r="K104" s="88">
        <f t="shared" si="39"/>
        <v>45.239999999999995</v>
      </c>
      <c r="L104" s="88">
        <f t="shared" si="39"/>
        <v>46.959999999999994</v>
      </c>
      <c r="M104" s="88">
        <f t="shared" si="39"/>
        <v>48.679999999999993</v>
      </c>
      <c r="N104" s="88">
        <f t="shared" si="39"/>
        <v>50.4</v>
      </c>
      <c r="O104" s="88">
        <f t="shared" si="39"/>
        <v>52.480000000000004</v>
      </c>
      <c r="P104" s="88">
        <f t="shared" si="39"/>
        <v>54.56</v>
      </c>
      <c r="Q104" s="88">
        <f t="shared" si="39"/>
        <v>56.640000000000008</v>
      </c>
      <c r="R104" s="88">
        <f t="shared" si="39"/>
        <v>58.720000000000013</v>
      </c>
      <c r="S104" s="88">
        <f t="shared" si="39"/>
        <v>60.8</v>
      </c>
      <c r="T104" s="88">
        <f t="shared" si="39"/>
        <v>63.279999999999994</v>
      </c>
      <c r="U104" s="88">
        <f t="shared" si="39"/>
        <v>65.759999999999991</v>
      </c>
      <c r="V104" s="88">
        <f t="shared" si="39"/>
        <v>68.239999999999981</v>
      </c>
      <c r="W104" s="88">
        <f t="shared" si="39"/>
        <v>70.719999999999985</v>
      </c>
      <c r="X104" s="88">
        <f t="shared" si="39"/>
        <v>73.2</v>
      </c>
      <c r="Y104" s="88">
        <f t="shared" si="39"/>
        <v>76.400000000000006</v>
      </c>
      <c r="Z104" s="88">
        <f t="shared" si="39"/>
        <v>79.600000000000009</v>
      </c>
      <c r="AA104" s="88">
        <f t="shared" si="39"/>
        <v>82.800000000000011</v>
      </c>
      <c r="AB104" s="88">
        <f t="shared" si="39"/>
        <v>86.000000000000014</v>
      </c>
      <c r="AC104" s="88">
        <f t="shared" si="39"/>
        <v>89.2</v>
      </c>
      <c r="AD104" s="88">
        <f t="shared" si="39"/>
        <v>92.64</v>
      </c>
      <c r="AE104" s="88">
        <f t="shared" si="39"/>
        <v>96.079999999999984</v>
      </c>
      <c r="AF104" s="88">
        <f t="shared" si="39"/>
        <v>99.519999999999982</v>
      </c>
      <c r="AG104" s="88">
        <f t="shared" si="39"/>
        <v>102.95999999999998</v>
      </c>
      <c r="AH104" s="88">
        <f t="shared" si="39"/>
        <v>106.4</v>
      </c>
    </row>
    <row r="105" spans="1:34" x14ac:dyDescent="0.2">
      <c r="A105" s="82">
        <v>6</v>
      </c>
      <c r="B105" s="83">
        <v>1.8</v>
      </c>
      <c r="C105" s="84">
        <f t="shared" si="24"/>
        <v>6018</v>
      </c>
      <c r="D105" s="93">
        <f t="shared" si="39"/>
        <v>36.200000000000003</v>
      </c>
      <c r="E105" s="93">
        <f t="shared" si="39"/>
        <v>37.519999999999996</v>
      </c>
      <c r="F105" s="93">
        <f t="shared" si="39"/>
        <v>38.839999999999996</v>
      </c>
      <c r="G105" s="93">
        <f t="shared" si="39"/>
        <v>40.159999999999997</v>
      </c>
      <c r="H105" s="93">
        <f t="shared" si="39"/>
        <v>41.48</v>
      </c>
      <c r="I105" s="93">
        <f t="shared" si="39"/>
        <v>42.8</v>
      </c>
      <c r="J105" s="93">
        <f t="shared" si="39"/>
        <v>44.519999999999996</v>
      </c>
      <c r="K105" s="93">
        <f t="shared" si="39"/>
        <v>46.239999999999995</v>
      </c>
      <c r="L105" s="93">
        <f t="shared" si="39"/>
        <v>47.959999999999994</v>
      </c>
      <c r="M105" s="93">
        <f t="shared" si="39"/>
        <v>49.679999999999993</v>
      </c>
      <c r="N105" s="93">
        <f t="shared" si="39"/>
        <v>51.4</v>
      </c>
      <c r="O105" s="93">
        <f t="shared" si="39"/>
        <v>53.480000000000004</v>
      </c>
      <c r="P105" s="93">
        <f t="shared" si="39"/>
        <v>55.56</v>
      </c>
      <c r="Q105" s="93">
        <f t="shared" si="39"/>
        <v>57.640000000000008</v>
      </c>
      <c r="R105" s="93">
        <f t="shared" si="39"/>
        <v>59.720000000000013</v>
      </c>
      <c r="S105" s="93">
        <f t="shared" si="39"/>
        <v>61.8</v>
      </c>
      <c r="T105" s="93">
        <f t="shared" si="39"/>
        <v>64.48</v>
      </c>
      <c r="U105" s="93">
        <f t="shared" si="39"/>
        <v>67.16</v>
      </c>
      <c r="V105" s="93">
        <f t="shared" si="39"/>
        <v>69.839999999999989</v>
      </c>
      <c r="W105" s="93">
        <f t="shared" si="39"/>
        <v>72.52</v>
      </c>
      <c r="X105" s="93">
        <f t="shared" si="39"/>
        <v>75.2</v>
      </c>
      <c r="Y105" s="93">
        <f t="shared" si="39"/>
        <v>78.400000000000006</v>
      </c>
      <c r="Z105" s="93">
        <f t="shared" si="39"/>
        <v>81.600000000000009</v>
      </c>
      <c r="AA105" s="93">
        <f t="shared" si="39"/>
        <v>84.800000000000011</v>
      </c>
      <c r="AB105" s="93">
        <f t="shared" si="39"/>
        <v>88.000000000000014</v>
      </c>
      <c r="AC105" s="93">
        <f t="shared" si="39"/>
        <v>91.2</v>
      </c>
      <c r="AD105" s="93">
        <f t="shared" si="39"/>
        <v>94.8</v>
      </c>
      <c r="AE105" s="93">
        <f t="shared" si="39"/>
        <v>98.399999999999991</v>
      </c>
      <c r="AF105" s="93">
        <f t="shared" si="39"/>
        <v>101.99999999999999</v>
      </c>
      <c r="AG105" s="93">
        <f t="shared" si="39"/>
        <v>105.6</v>
      </c>
      <c r="AH105" s="93">
        <f t="shared" si="39"/>
        <v>109.2</v>
      </c>
    </row>
    <row r="106" spans="1:34" x14ac:dyDescent="0.2">
      <c r="A106" s="82">
        <v>6</v>
      </c>
      <c r="B106" s="92">
        <v>2</v>
      </c>
      <c r="C106" s="84">
        <f t="shared" si="24"/>
        <v>6020</v>
      </c>
      <c r="D106" s="88">
        <f t="shared" si="39"/>
        <v>37</v>
      </c>
      <c r="E106" s="88">
        <f t="shared" si="39"/>
        <v>38.36</v>
      </c>
      <c r="F106" s="88">
        <f t="shared" si="39"/>
        <v>39.72</v>
      </c>
      <c r="G106" s="88">
        <f t="shared" si="39"/>
        <v>41.08</v>
      </c>
      <c r="H106" s="88">
        <f t="shared" si="39"/>
        <v>42.44</v>
      </c>
      <c r="I106" s="88">
        <f t="shared" si="39"/>
        <v>43.8</v>
      </c>
      <c r="J106" s="88">
        <f t="shared" si="39"/>
        <v>45.48</v>
      </c>
      <c r="K106" s="88">
        <f t="shared" ref="K106:AH106" si="40">-(K91-K166)*1/5+K91</f>
        <v>47.16</v>
      </c>
      <c r="L106" s="88">
        <f t="shared" si="40"/>
        <v>48.839999999999996</v>
      </c>
      <c r="M106" s="88">
        <f t="shared" si="40"/>
        <v>50.519999999999996</v>
      </c>
      <c r="N106" s="88">
        <f t="shared" si="40"/>
        <v>52.2</v>
      </c>
      <c r="O106" s="88">
        <f t="shared" si="40"/>
        <v>54.48</v>
      </c>
      <c r="P106" s="88">
        <f t="shared" si="40"/>
        <v>56.76</v>
      </c>
      <c r="Q106" s="88">
        <f t="shared" si="40"/>
        <v>59.039999999999992</v>
      </c>
      <c r="R106" s="88">
        <f t="shared" si="40"/>
        <v>61.319999999999993</v>
      </c>
      <c r="S106" s="88">
        <f t="shared" si="40"/>
        <v>63.6</v>
      </c>
      <c r="T106" s="88">
        <f t="shared" si="40"/>
        <v>66.28</v>
      </c>
      <c r="U106" s="88">
        <f t="shared" si="40"/>
        <v>68.959999999999994</v>
      </c>
      <c r="V106" s="88">
        <f t="shared" si="40"/>
        <v>71.64</v>
      </c>
      <c r="W106" s="88">
        <f t="shared" si="40"/>
        <v>74.319999999999993</v>
      </c>
      <c r="X106" s="88">
        <f t="shared" si="40"/>
        <v>77</v>
      </c>
      <c r="Y106" s="88">
        <f t="shared" si="40"/>
        <v>80.240000000000009</v>
      </c>
      <c r="Z106" s="88">
        <f t="shared" si="40"/>
        <v>83.48</v>
      </c>
      <c r="AA106" s="88">
        <f t="shared" si="40"/>
        <v>86.720000000000013</v>
      </c>
      <c r="AB106" s="88">
        <f t="shared" si="40"/>
        <v>89.960000000000022</v>
      </c>
      <c r="AC106" s="88">
        <f t="shared" si="40"/>
        <v>93.2</v>
      </c>
      <c r="AD106" s="88">
        <f t="shared" si="40"/>
        <v>96.96</v>
      </c>
      <c r="AE106" s="88">
        <f t="shared" si="40"/>
        <v>100.72</v>
      </c>
      <c r="AF106" s="88">
        <f t="shared" si="40"/>
        <v>104.48</v>
      </c>
      <c r="AG106" s="88">
        <f t="shared" si="40"/>
        <v>108.24</v>
      </c>
      <c r="AH106" s="88">
        <f t="shared" si="40"/>
        <v>112</v>
      </c>
    </row>
    <row r="107" spans="1:34" x14ac:dyDescent="0.2">
      <c r="A107" s="82">
        <v>6</v>
      </c>
      <c r="B107" s="83">
        <v>2.2000000000000002</v>
      </c>
      <c r="C107" s="84">
        <f t="shared" si="24"/>
        <v>6022</v>
      </c>
      <c r="D107" s="93">
        <f t="shared" ref="D107:AH111" si="41">-(D92-D167)*1/5+D92</f>
        <v>37.200000000000003</v>
      </c>
      <c r="E107" s="93">
        <f t="shared" si="41"/>
        <v>38.68</v>
      </c>
      <c r="F107" s="93">
        <f t="shared" si="41"/>
        <v>40.160000000000004</v>
      </c>
      <c r="G107" s="93">
        <f t="shared" si="41"/>
        <v>41.64</v>
      </c>
      <c r="H107" s="93">
        <f t="shared" si="41"/>
        <v>43.120000000000005</v>
      </c>
      <c r="I107" s="93">
        <f t="shared" si="41"/>
        <v>44.6</v>
      </c>
      <c r="J107" s="93">
        <f t="shared" si="41"/>
        <v>46.32</v>
      </c>
      <c r="K107" s="93">
        <f t="shared" si="41"/>
        <v>48.039999999999992</v>
      </c>
      <c r="L107" s="93">
        <f t="shared" si="41"/>
        <v>49.759999999999991</v>
      </c>
      <c r="M107" s="93">
        <f t="shared" si="41"/>
        <v>51.47999999999999</v>
      </c>
      <c r="N107" s="93">
        <f t="shared" si="41"/>
        <v>53.2</v>
      </c>
      <c r="O107" s="93">
        <f t="shared" si="41"/>
        <v>55.48</v>
      </c>
      <c r="P107" s="93">
        <f t="shared" si="41"/>
        <v>57.76</v>
      </c>
      <c r="Q107" s="93">
        <f t="shared" si="41"/>
        <v>60.039999999999992</v>
      </c>
      <c r="R107" s="93">
        <f t="shared" si="41"/>
        <v>62.319999999999993</v>
      </c>
      <c r="S107" s="93">
        <f t="shared" si="41"/>
        <v>64.599999999999994</v>
      </c>
      <c r="T107" s="93">
        <f t="shared" si="41"/>
        <v>67.44</v>
      </c>
      <c r="U107" s="93">
        <f t="shared" si="41"/>
        <v>70.28</v>
      </c>
      <c r="V107" s="93">
        <f t="shared" si="41"/>
        <v>73.12</v>
      </c>
      <c r="W107" s="93">
        <f t="shared" si="41"/>
        <v>75.960000000000008</v>
      </c>
      <c r="X107" s="93">
        <f t="shared" si="41"/>
        <v>78.8</v>
      </c>
      <c r="Y107" s="93">
        <f t="shared" si="41"/>
        <v>82.04</v>
      </c>
      <c r="Z107" s="93">
        <f t="shared" si="41"/>
        <v>85.28</v>
      </c>
      <c r="AA107" s="93">
        <f t="shared" si="41"/>
        <v>88.52000000000001</v>
      </c>
      <c r="AB107" s="93">
        <f t="shared" si="41"/>
        <v>91.760000000000019</v>
      </c>
      <c r="AC107" s="93">
        <f t="shared" si="41"/>
        <v>95</v>
      </c>
      <c r="AD107" s="93">
        <f t="shared" si="41"/>
        <v>98.8</v>
      </c>
      <c r="AE107" s="93">
        <f t="shared" si="41"/>
        <v>102.6</v>
      </c>
      <c r="AF107" s="93">
        <f t="shared" si="41"/>
        <v>106.4</v>
      </c>
      <c r="AG107" s="93">
        <f t="shared" si="41"/>
        <v>110.2</v>
      </c>
      <c r="AH107" s="93">
        <f t="shared" si="41"/>
        <v>114</v>
      </c>
    </row>
    <row r="108" spans="1:34" x14ac:dyDescent="0.2">
      <c r="A108" s="82">
        <v>6</v>
      </c>
      <c r="B108" s="92">
        <v>2.4</v>
      </c>
      <c r="C108" s="84">
        <f t="shared" si="24"/>
        <v>6024</v>
      </c>
      <c r="D108" s="88">
        <f t="shared" si="41"/>
        <v>38</v>
      </c>
      <c r="E108" s="88">
        <f t="shared" si="41"/>
        <v>39.520000000000003</v>
      </c>
      <c r="F108" s="88">
        <f t="shared" si="41"/>
        <v>41.04</v>
      </c>
      <c r="G108" s="88">
        <f t="shared" si="41"/>
        <v>42.56</v>
      </c>
      <c r="H108" s="88">
        <f t="shared" si="41"/>
        <v>44.080000000000005</v>
      </c>
      <c r="I108" s="88">
        <f t="shared" si="41"/>
        <v>45.6</v>
      </c>
      <c r="J108" s="88">
        <f t="shared" si="41"/>
        <v>47.32</v>
      </c>
      <c r="K108" s="88">
        <f t="shared" si="41"/>
        <v>49.039999999999992</v>
      </c>
      <c r="L108" s="88">
        <f t="shared" si="41"/>
        <v>50.759999999999991</v>
      </c>
      <c r="M108" s="88">
        <f t="shared" si="41"/>
        <v>52.47999999999999</v>
      </c>
      <c r="N108" s="88">
        <f t="shared" si="41"/>
        <v>54.2</v>
      </c>
      <c r="O108" s="88">
        <f t="shared" si="41"/>
        <v>56.64</v>
      </c>
      <c r="P108" s="88">
        <f t="shared" si="41"/>
        <v>59.08</v>
      </c>
      <c r="Q108" s="88">
        <f t="shared" si="41"/>
        <v>61.519999999999996</v>
      </c>
      <c r="R108" s="88">
        <f t="shared" si="41"/>
        <v>63.959999999999994</v>
      </c>
      <c r="S108" s="88">
        <f t="shared" si="41"/>
        <v>66.400000000000006</v>
      </c>
      <c r="T108" s="88">
        <f t="shared" si="41"/>
        <v>69.08</v>
      </c>
      <c r="U108" s="88">
        <f t="shared" si="41"/>
        <v>71.759999999999991</v>
      </c>
      <c r="V108" s="88">
        <f t="shared" si="41"/>
        <v>74.44</v>
      </c>
      <c r="W108" s="88">
        <f t="shared" si="41"/>
        <v>77.11999999999999</v>
      </c>
      <c r="X108" s="88">
        <f t="shared" si="41"/>
        <v>79.8</v>
      </c>
      <c r="Y108" s="88">
        <f t="shared" si="41"/>
        <v>83.24</v>
      </c>
      <c r="Z108" s="88">
        <f t="shared" si="41"/>
        <v>86.679999999999993</v>
      </c>
      <c r="AA108" s="88">
        <f t="shared" si="41"/>
        <v>90.11999999999999</v>
      </c>
      <c r="AB108" s="88">
        <f t="shared" si="41"/>
        <v>93.559999999999974</v>
      </c>
      <c r="AC108" s="88">
        <f t="shared" si="41"/>
        <v>97</v>
      </c>
      <c r="AD108" s="88">
        <f t="shared" si="41"/>
        <v>100.96000000000001</v>
      </c>
      <c r="AE108" s="88">
        <f t="shared" si="41"/>
        <v>104.92</v>
      </c>
      <c r="AF108" s="88">
        <f t="shared" si="41"/>
        <v>108.88000000000001</v>
      </c>
      <c r="AG108" s="88">
        <f t="shared" si="41"/>
        <v>112.84</v>
      </c>
      <c r="AH108" s="88">
        <f t="shared" si="41"/>
        <v>116.8</v>
      </c>
    </row>
    <row r="109" spans="1:34" x14ac:dyDescent="0.2">
      <c r="A109" s="82">
        <v>6</v>
      </c>
      <c r="B109" s="83">
        <v>2.6</v>
      </c>
      <c r="C109" s="84">
        <f t="shared" si="24"/>
        <v>6026</v>
      </c>
      <c r="D109" s="93">
        <f t="shared" si="41"/>
        <v>39</v>
      </c>
      <c r="E109" s="93">
        <f t="shared" si="41"/>
        <v>40.520000000000003</v>
      </c>
      <c r="F109" s="93">
        <f t="shared" si="41"/>
        <v>42.040000000000006</v>
      </c>
      <c r="G109" s="93">
        <f t="shared" si="41"/>
        <v>43.56</v>
      </c>
      <c r="H109" s="93">
        <f t="shared" si="41"/>
        <v>45.080000000000005</v>
      </c>
      <c r="I109" s="93">
        <f t="shared" si="41"/>
        <v>46.6</v>
      </c>
      <c r="J109" s="93">
        <f t="shared" si="41"/>
        <v>48.32</v>
      </c>
      <c r="K109" s="93">
        <f t="shared" si="41"/>
        <v>50.039999999999992</v>
      </c>
      <c r="L109" s="93">
        <f t="shared" si="41"/>
        <v>51.759999999999991</v>
      </c>
      <c r="M109" s="93">
        <f t="shared" si="41"/>
        <v>53.47999999999999</v>
      </c>
      <c r="N109" s="93">
        <f t="shared" si="41"/>
        <v>55.2</v>
      </c>
      <c r="O109" s="93">
        <f t="shared" si="41"/>
        <v>57.64</v>
      </c>
      <c r="P109" s="93">
        <f t="shared" si="41"/>
        <v>60.08</v>
      </c>
      <c r="Q109" s="93">
        <f t="shared" si="41"/>
        <v>62.519999999999996</v>
      </c>
      <c r="R109" s="93">
        <f t="shared" si="41"/>
        <v>64.959999999999994</v>
      </c>
      <c r="S109" s="93">
        <f t="shared" si="41"/>
        <v>67.400000000000006</v>
      </c>
      <c r="T109" s="93">
        <f t="shared" si="41"/>
        <v>70.28</v>
      </c>
      <c r="U109" s="93">
        <f t="shared" si="41"/>
        <v>73.16</v>
      </c>
      <c r="V109" s="93">
        <f t="shared" si="41"/>
        <v>76.039999999999992</v>
      </c>
      <c r="W109" s="93">
        <f t="shared" si="41"/>
        <v>78.92</v>
      </c>
      <c r="X109" s="93">
        <f t="shared" si="41"/>
        <v>81.8</v>
      </c>
      <c r="Y109" s="93">
        <f t="shared" si="41"/>
        <v>85.199999999999989</v>
      </c>
      <c r="Z109" s="93">
        <f t="shared" si="41"/>
        <v>88.6</v>
      </c>
      <c r="AA109" s="93">
        <f t="shared" si="41"/>
        <v>91.999999999999986</v>
      </c>
      <c r="AB109" s="93">
        <f t="shared" si="41"/>
        <v>95.399999999999977</v>
      </c>
      <c r="AC109" s="93">
        <f t="shared" si="41"/>
        <v>98.8</v>
      </c>
      <c r="AD109" s="93">
        <f t="shared" si="41"/>
        <v>102.8</v>
      </c>
      <c r="AE109" s="93">
        <f t="shared" si="41"/>
        <v>106.80000000000001</v>
      </c>
      <c r="AF109" s="93">
        <f t="shared" si="41"/>
        <v>110.80000000000001</v>
      </c>
      <c r="AG109" s="93">
        <f t="shared" si="41"/>
        <v>114.80000000000001</v>
      </c>
      <c r="AH109" s="93">
        <f t="shared" si="41"/>
        <v>118.8</v>
      </c>
    </row>
    <row r="110" spans="1:34" x14ac:dyDescent="0.2">
      <c r="A110" s="82">
        <v>6</v>
      </c>
      <c r="B110" s="92">
        <v>2.8</v>
      </c>
      <c r="C110" s="84">
        <f t="shared" si="24"/>
        <v>6028</v>
      </c>
      <c r="D110" s="88">
        <f t="shared" si="41"/>
        <v>39</v>
      </c>
      <c r="E110" s="88">
        <f t="shared" si="41"/>
        <v>40.520000000000003</v>
      </c>
      <c r="F110" s="88">
        <f t="shared" si="41"/>
        <v>42.040000000000006</v>
      </c>
      <c r="G110" s="88">
        <f t="shared" si="41"/>
        <v>43.56</v>
      </c>
      <c r="H110" s="88">
        <f t="shared" si="41"/>
        <v>45.080000000000005</v>
      </c>
      <c r="I110" s="88">
        <f t="shared" si="41"/>
        <v>46.6</v>
      </c>
      <c r="J110" s="88">
        <f t="shared" si="41"/>
        <v>48.52</v>
      </c>
      <c r="K110" s="88">
        <f t="shared" si="41"/>
        <v>50.44</v>
      </c>
      <c r="L110" s="88">
        <f t="shared" si="41"/>
        <v>52.36</v>
      </c>
      <c r="M110" s="88">
        <f t="shared" si="41"/>
        <v>54.28</v>
      </c>
      <c r="N110" s="88">
        <f t="shared" si="41"/>
        <v>56.2</v>
      </c>
      <c r="O110" s="88">
        <f t="shared" si="41"/>
        <v>58.64</v>
      </c>
      <c r="P110" s="88">
        <f t="shared" si="41"/>
        <v>61.08</v>
      </c>
      <c r="Q110" s="88">
        <f t="shared" si="41"/>
        <v>63.519999999999996</v>
      </c>
      <c r="R110" s="88">
        <f t="shared" si="41"/>
        <v>65.959999999999994</v>
      </c>
      <c r="S110" s="88">
        <f t="shared" si="41"/>
        <v>68.400000000000006</v>
      </c>
      <c r="T110" s="88">
        <f t="shared" si="41"/>
        <v>71.44</v>
      </c>
      <c r="U110" s="88">
        <f t="shared" si="41"/>
        <v>74.48</v>
      </c>
      <c r="V110" s="88">
        <f t="shared" si="41"/>
        <v>77.52000000000001</v>
      </c>
      <c r="W110" s="88">
        <f t="shared" si="41"/>
        <v>80.56</v>
      </c>
      <c r="X110" s="88">
        <f t="shared" si="41"/>
        <v>83.6</v>
      </c>
      <c r="Y110" s="88">
        <f t="shared" si="41"/>
        <v>87.039999999999992</v>
      </c>
      <c r="Z110" s="88">
        <f t="shared" si="41"/>
        <v>90.47999999999999</v>
      </c>
      <c r="AA110" s="88">
        <f t="shared" si="41"/>
        <v>93.919999999999987</v>
      </c>
      <c r="AB110" s="88">
        <f t="shared" si="41"/>
        <v>97.359999999999985</v>
      </c>
      <c r="AC110" s="88">
        <f t="shared" si="41"/>
        <v>100.8</v>
      </c>
      <c r="AD110" s="88">
        <f t="shared" si="41"/>
        <v>104.8</v>
      </c>
      <c r="AE110" s="88">
        <f t="shared" si="41"/>
        <v>108.80000000000001</v>
      </c>
      <c r="AF110" s="88">
        <f t="shared" si="41"/>
        <v>112.80000000000001</v>
      </c>
      <c r="AG110" s="88">
        <f t="shared" si="41"/>
        <v>116.80000000000001</v>
      </c>
      <c r="AH110" s="88">
        <f t="shared" si="41"/>
        <v>120.8</v>
      </c>
    </row>
    <row r="111" spans="1:34" x14ac:dyDescent="0.2">
      <c r="A111" s="82">
        <v>6</v>
      </c>
      <c r="B111" s="83">
        <v>3</v>
      </c>
      <c r="C111" s="84">
        <f t="shared" si="24"/>
        <v>6030</v>
      </c>
      <c r="D111" s="93">
        <f t="shared" si="41"/>
        <v>40</v>
      </c>
      <c r="E111" s="93">
        <f t="shared" si="41"/>
        <v>41.52</v>
      </c>
      <c r="F111" s="93">
        <f t="shared" si="41"/>
        <v>43.040000000000006</v>
      </c>
      <c r="G111" s="93">
        <f t="shared" si="41"/>
        <v>44.56</v>
      </c>
      <c r="H111" s="93">
        <f t="shared" si="41"/>
        <v>46.080000000000005</v>
      </c>
      <c r="I111" s="93">
        <f t="shared" si="41"/>
        <v>47.6</v>
      </c>
      <c r="J111" s="93">
        <f t="shared" si="41"/>
        <v>49.68</v>
      </c>
      <c r="K111" s="93">
        <f t="shared" si="41"/>
        <v>51.760000000000005</v>
      </c>
      <c r="L111" s="93">
        <f t="shared" si="41"/>
        <v>53.840000000000011</v>
      </c>
      <c r="M111" s="93">
        <f t="shared" si="41"/>
        <v>55.920000000000009</v>
      </c>
      <c r="N111" s="93">
        <f t="shared" si="41"/>
        <v>58</v>
      </c>
      <c r="O111" s="93">
        <f t="shared" si="41"/>
        <v>60.44</v>
      </c>
      <c r="P111" s="93">
        <f t="shared" si="41"/>
        <v>62.88</v>
      </c>
      <c r="Q111" s="93">
        <f t="shared" si="41"/>
        <v>65.319999999999993</v>
      </c>
      <c r="R111" s="93">
        <f t="shared" si="41"/>
        <v>67.759999999999991</v>
      </c>
      <c r="S111" s="93">
        <f t="shared" si="41"/>
        <v>70.2</v>
      </c>
      <c r="T111" s="93">
        <f t="shared" si="41"/>
        <v>73.08</v>
      </c>
      <c r="U111" s="93">
        <f t="shared" si="41"/>
        <v>75.959999999999994</v>
      </c>
      <c r="V111" s="93">
        <f t="shared" si="41"/>
        <v>78.84</v>
      </c>
      <c r="W111" s="93">
        <f t="shared" si="41"/>
        <v>81.72</v>
      </c>
      <c r="X111" s="93">
        <f t="shared" si="41"/>
        <v>84.6</v>
      </c>
      <c r="Y111" s="93">
        <f t="shared" si="41"/>
        <v>88.2</v>
      </c>
      <c r="Z111" s="93">
        <f t="shared" si="41"/>
        <v>91.8</v>
      </c>
      <c r="AA111" s="93">
        <f t="shared" si="41"/>
        <v>95.399999999999991</v>
      </c>
      <c r="AB111" s="93">
        <f t="shared" si="41"/>
        <v>98.999999999999986</v>
      </c>
      <c r="AC111" s="93">
        <f t="shared" si="41"/>
        <v>102.6</v>
      </c>
      <c r="AD111" s="93">
        <f t="shared" si="41"/>
        <v>106.76</v>
      </c>
      <c r="AE111" s="93">
        <f t="shared" si="41"/>
        <v>110.92000000000002</v>
      </c>
      <c r="AF111" s="93">
        <f t="shared" si="41"/>
        <v>115.08000000000001</v>
      </c>
      <c r="AG111" s="93">
        <f t="shared" si="41"/>
        <v>119.24000000000002</v>
      </c>
      <c r="AH111" s="93">
        <f t="shared" si="41"/>
        <v>123.4</v>
      </c>
    </row>
    <row r="112" spans="1:34" x14ac:dyDescent="0.2">
      <c r="A112" s="82">
        <v>7</v>
      </c>
      <c r="B112" s="83">
        <v>0</v>
      </c>
      <c r="C112" s="84">
        <f t="shared" si="24"/>
        <v>7000</v>
      </c>
      <c r="D112" s="93">
        <v>28.8</v>
      </c>
      <c r="E112" s="93">
        <v>30.04</v>
      </c>
      <c r="F112" s="93">
        <v>31.28</v>
      </c>
      <c r="G112" s="93">
        <v>32.520000000000003</v>
      </c>
      <c r="H112" s="93">
        <v>33.76</v>
      </c>
      <c r="I112" s="93">
        <v>35</v>
      </c>
      <c r="J112" s="93">
        <v>36.32</v>
      </c>
      <c r="K112" s="93">
        <v>37.64</v>
      </c>
      <c r="L112" s="93">
        <v>38.96</v>
      </c>
      <c r="M112" s="93">
        <v>40.28</v>
      </c>
      <c r="N112" s="93">
        <v>41.6</v>
      </c>
      <c r="O112" s="93">
        <v>43.24</v>
      </c>
      <c r="P112" s="93">
        <v>44.88</v>
      </c>
      <c r="Q112" s="93">
        <v>46.52</v>
      </c>
      <c r="R112" s="93">
        <v>48.16</v>
      </c>
      <c r="S112" s="93">
        <v>49.8</v>
      </c>
      <c r="T112" s="93">
        <v>51.76</v>
      </c>
      <c r="U112" s="93">
        <v>53.72</v>
      </c>
      <c r="V112" s="93">
        <v>55.68</v>
      </c>
      <c r="W112" s="93">
        <v>57.64</v>
      </c>
      <c r="X112" s="93">
        <v>59.6</v>
      </c>
      <c r="Y112" s="93">
        <v>61.88</v>
      </c>
      <c r="Z112" s="93">
        <v>64.16</v>
      </c>
      <c r="AA112" s="93">
        <v>66.44</v>
      </c>
      <c r="AB112" s="93">
        <v>68.72</v>
      </c>
      <c r="AC112" s="93">
        <v>71</v>
      </c>
      <c r="AD112" s="93">
        <v>73.56</v>
      </c>
      <c r="AE112" s="93">
        <v>76.12</v>
      </c>
      <c r="AF112" s="93">
        <v>78.680000000000007</v>
      </c>
      <c r="AG112" s="93">
        <v>81.239999999999995</v>
      </c>
      <c r="AH112" s="93">
        <v>83.8</v>
      </c>
    </row>
    <row r="113" spans="1:34" x14ac:dyDescent="0.2">
      <c r="A113" s="82">
        <v>7</v>
      </c>
      <c r="B113" s="86">
        <v>0.4</v>
      </c>
      <c r="C113" s="84">
        <f t="shared" si="24"/>
        <v>7004</v>
      </c>
      <c r="D113" s="88">
        <f t="shared" ref="D113:AH121" si="42">-(D83-D158)*1/5+D98</f>
        <v>28.799999999999997</v>
      </c>
      <c r="E113" s="88">
        <f t="shared" si="42"/>
        <v>30.04</v>
      </c>
      <c r="F113" s="88">
        <f t="shared" si="42"/>
        <v>31.28</v>
      </c>
      <c r="G113" s="88">
        <f t="shared" si="42"/>
        <v>32.520000000000003</v>
      </c>
      <c r="H113" s="88">
        <f t="shared" si="42"/>
        <v>33.759999999999991</v>
      </c>
      <c r="I113" s="88">
        <f t="shared" si="42"/>
        <v>35</v>
      </c>
      <c r="J113" s="88">
        <f t="shared" si="42"/>
        <v>36.32</v>
      </c>
      <c r="K113" s="88">
        <f t="shared" si="42"/>
        <v>37.64</v>
      </c>
      <c r="L113" s="88">
        <f t="shared" si="42"/>
        <v>38.96</v>
      </c>
      <c r="M113" s="88">
        <f t="shared" si="42"/>
        <v>40.28</v>
      </c>
      <c r="N113" s="88">
        <f t="shared" si="42"/>
        <v>41.599999999999994</v>
      </c>
      <c r="O113" s="88">
        <f t="shared" si="42"/>
        <v>43.239999999999995</v>
      </c>
      <c r="P113" s="88">
        <f t="shared" si="42"/>
        <v>44.879999999999995</v>
      </c>
      <c r="Q113" s="88">
        <f t="shared" si="42"/>
        <v>46.519999999999996</v>
      </c>
      <c r="R113" s="88">
        <f t="shared" si="42"/>
        <v>48.16</v>
      </c>
      <c r="S113" s="88">
        <f t="shared" si="42"/>
        <v>49.8</v>
      </c>
      <c r="T113" s="88">
        <f t="shared" si="42"/>
        <v>51.760000000000005</v>
      </c>
      <c r="U113" s="88">
        <f t="shared" si="42"/>
        <v>53.72</v>
      </c>
      <c r="V113" s="88">
        <f t="shared" si="42"/>
        <v>55.680000000000007</v>
      </c>
      <c r="W113" s="88">
        <f t="shared" si="42"/>
        <v>57.640000000000015</v>
      </c>
      <c r="X113" s="88">
        <f t="shared" si="42"/>
        <v>59.599999999999994</v>
      </c>
      <c r="Y113" s="88">
        <f t="shared" si="42"/>
        <v>61.879999999999995</v>
      </c>
      <c r="Z113" s="88">
        <f t="shared" si="42"/>
        <v>64.16</v>
      </c>
      <c r="AA113" s="88">
        <f t="shared" si="42"/>
        <v>66.44</v>
      </c>
      <c r="AB113" s="88">
        <f t="shared" si="42"/>
        <v>68.71999999999997</v>
      </c>
      <c r="AC113" s="88">
        <f t="shared" si="42"/>
        <v>71</v>
      </c>
      <c r="AD113" s="88">
        <f t="shared" si="42"/>
        <v>73.559999999999988</v>
      </c>
      <c r="AE113" s="88">
        <f t="shared" si="42"/>
        <v>76.12</v>
      </c>
      <c r="AF113" s="88">
        <f t="shared" si="42"/>
        <v>78.679999999999993</v>
      </c>
      <c r="AG113" s="88">
        <f t="shared" si="42"/>
        <v>81.240000000000009</v>
      </c>
      <c r="AH113" s="88">
        <f t="shared" si="42"/>
        <v>83.800000000000011</v>
      </c>
    </row>
    <row r="114" spans="1:34" x14ac:dyDescent="0.2">
      <c r="A114" s="82">
        <v>7</v>
      </c>
      <c r="B114" s="83">
        <v>0.6</v>
      </c>
      <c r="C114" s="84">
        <f t="shared" si="24"/>
        <v>7006</v>
      </c>
      <c r="D114" s="93">
        <f t="shared" si="42"/>
        <v>29.799999999999997</v>
      </c>
      <c r="E114" s="93">
        <f t="shared" si="42"/>
        <v>31.04</v>
      </c>
      <c r="F114" s="93">
        <f t="shared" si="42"/>
        <v>32.28</v>
      </c>
      <c r="G114" s="93">
        <f t="shared" si="42"/>
        <v>33.520000000000003</v>
      </c>
      <c r="H114" s="93">
        <f t="shared" si="42"/>
        <v>34.759999999999991</v>
      </c>
      <c r="I114" s="93">
        <f t="shared" si="42"/>
        <v>36</v>
      </c>
      <c r="J114" s="93">
        <f t="shared" si="42"/>
        <v>37.440000000000005</v>
      </c>
      <c r="K114" s="93">
        <f t="shared" si="42"/>
        <v>38.879999999999995</v>
      </c>
      <c r="L114" s="93">
        <f t="shared" si="42"/>
        <v>40.32</v>
      </c>
      <c r="M114" s="93">
        <f t="shared" si="42"/>
        <v>41.760000000000005</v>
      </c>
      <c r="N114" s="93">
        <f t="shared" si="42"/>
        <v>43.2</v>
      </c>
      <c r="O114" s="93">
        <f t="shared" si="42"/>
        <v>44.84</v>
      </c>
      <c r="P114" s="93">
        <f t="shared" si="42"/>
        <v>46.47999999999999</v>
      </c>
      <c r="Q114" s="93">
        <f t="shared" si="42"/>
        <v>48.11999999999999</v>
      </c>
      <c r="R114" s="93">
        <f t="shared" si="42"/>
        <v>49.759999999999991</v>
      </c>
      <c r="S114" s="93">
        <f t="shared" si="42"/>
        <v>51.400000000000006</v>
      </c>
      <c r="T114" s="93">
        <f t="shared" si="42"/>
        <v>53.36</v>
      </c>
      <c r="U114" s="93">
        <f t="shared" si="42"/>
        <v>55.320000000000007</v>
      </c>
      <c r="V114" s="93">
        <f t="shared" si="42"/>
        <v>57.28</v>
      </c>
      <c r="W114" s="93">
        <f t="shared" si="42"/>
        <v>59.240000000000009</v>
      </c>
      <c r="X114" s="93">
        <f t="shared" si="42"/>
        <v>61.199999999999996</v>
      </c>
      <c r="Y114" s="93">
        <f t="shared" si="42"/>
        <v>63.56</v>
      </c>
      <c r="Z114" s="93">
        <f t="shared" si="42"/>
        <v>65.919999999999987</v>
      </c>
      <c r="AA114" s="93">
        <f t="shared" si="42"/>
        <v>68.28</v>
      </c>
      <c r="AB114" s="93">
        <f t="shared" si="42"/>
        <v>70.639999999999986</v>
      </c>
      <c r="AC114" s="93">
        <f t="shared" si="42"/>
        <v>73</v>
      </c>
      <c r="AD114" s="93">
        <f t="shared" si="42"/>
        <v>75.88000000000001</v>
      </c>
      <c r="AE114" s="93">
        <f t="shared" si="42"/>
        <v>78.759999999999991</v>
      </c>
      <c r="AF114" s="93">
        <f t="shared" si="42"/>
        <v>81.64</v>
      </c>
      <c r="AG114" s="93">
        <f t="shared" si="42"/>
        <v>84.52000000000001</v>
      </c>
      <c r="AH114" s="93">
        <f t="shared" si="42"/>
        <v>87.4</v>
      </c>
    </row>
    <row r="115" spans="1:34" x14ac:dyDescent="0.2">
      <c r="A115" s="82">
        <v>7</v>
      </c>
      <c r="B115" s="92">
        <v>0.8</v>
      </c>
      <c r="C115" s="84">
        <f t="shared" si="24"/>
        <v>7008</v>
      </c>
      <c r="D115" s="88">
        <f t="shared" si="42"/>
        <v>30.799999999999997</v>
      </c>
      <c r="E115" s="88">
        <f t="shared" si="42"/>
        <v>32.04</v>
      </c>
      <c r="F115" s="88">
        <f t="shared" si="42"/>
        <v>33.28</v>
      </c>
      <c r="G115" s="88">
        <f t="shared" si="42"/>
        <v>34.520000000000003</v>
      </c>
      <c r="H115" s="88">
        <f t="shared" si="42"/>
        <v>35.759999999999991</v>
      </c>
      <c r="I115" s="88">
        <f t="shared" si="42"/>
        <v>37</v>
      </c>
      <c r="J115" s="88">
        <f t="shared" si="42"/>
        <v>38.440000000000005</v>
      </c>
      <c r="K115" s="88">
        <f t="shared" si="42"/>
        <v>39.88000000000001</v>
      </c>
      <c r="L115" s="88">
        <f t="shared" si="42"/>
        <v>41.32</v>
      </c>
      <c r="M115" s="88">
        <f t="shared" si="42"/>
        <v>42.760000000000005</v>
      </c>
      <c r="N115" s="88">
        <f t="shared" si="42"/>
        <v>44.2</v>
      </c>
      <c r="O115" s="88">
        <f t="shared" si="42"/>
        <v>45.84</v>
      </c>
      <c r="P115" s="88">
        <f t="shared" si="42"/>
        <v>47.47999999999999</v>
      </c>
      <c r="Q115" s="88">
        <f t="shared" si="42"/>
        <v>49.11999999999999</v>
      </c>
      <c r="R115" s="88">
        <f t="shared" si="42"/>
        <v>50.759999999999991</v>
      </c>
      <c r="S115" s="88">
        <f t="shared" si="42"/>
        <v>52.400000000000006</v>
      </c>
      <c r="T115" s="88">
        <f t="shared" si="42"/>
        <v>54.559999999999995</v>
      </c>
      <c r="U115" s="88">
        <f t="shared" si="42"/>
        <v>56.72</v>
      </c>
      <c r="V115" s="88">
        <f t="shared" si="42"/>
        <v>58.879999999999995</v>
      </c>
      <c r="W115" s="88">
        <f t="shared" si="42"/>
        <v>61.040000000000006</v>
      </c>
      <c r="X115" s="88">
        <f t="shared" si="42"/>
        <v>63.199999999999996</v>
      </c>
      <c r="Y115" s="88">
        <f t="shared" si="42"/>
        <v>65.679999999999993</v>
      </c>
      <c r="Z115" s="88">
        <f t="shared" si="42"/>
        <v>68.16</v>
      </c>
      <c r="AA115" s="88">
        <f t="shared" si="42"/>
        <v>70.64</v>
      </c>
      <c r="AB115" s="88">
        <f t="shared" si="42"/>
        <v>73.12</v>
      </c>
      <c r="AC115" s="88">
        <f t="shared" si="42"/>
        <v>75.599999999999994</v>
      </c>
      <c r="AD115" s="88">
        <f t="shared" si="42"/>
        <v>78.48</v>
      </c>
      <c r="AE115" s="88">
        <f t="shared" si="42"/>
        <v>81.360000000000014</v>
      </c>
      <c r="AF115" s="88">
        <f t="shared" si="42"/>
        <v>84.240000000000023</v>
      </c>
      <c r="AG115" s="88">
        <f t="shared" si="42"/>
        <v>87.12</v>
      </c>
      <c r="AH115" s="88">
        <f t="shared" si="42"/>
        <v>90</v>
      </c>
    </row>
    <row r="116" spans="1:34" x14ac:dyDescent="0.2">
      <c r="A116" s="82">
        <v>7</v>
      </c>
      <c r="B116" s="83">
        <v>1</v>
      </c>
      <c r="C116" s="84">
        <f t="shared" si="24"/>
        <v>7010</v>
      </c>
      <c r="D116" s="93">
        <f t="shared" si="42"/>
        <v>31.400000000000002</v>
      </c>
      <c r="E116" s="93">
        <f t="shared" si="42"/>
        <v>32.639999999999993</v>
      </c>
      <c r="F116" s="93">
        <f t="shared" si="42"/>
        <v>33.879999999999995</v>
      </c>
      <c r="G116" s="93">
        <f t="shared" si="42"/>
        <v>35.119999999999997</v>
      </c>
      <c r="H116" s="93">
        <f t="shared" si="42"/>
        <v>36.36</v>
      </c>
      <c r="I116" s="93">
        <f t="shared" si="42"/>
        <v>37.599999999999994</v>
      </c>
      <c r="J116" s="93">
        <f t="shared" si="42"/>
        <v>39.04</v>
      </c>
      <c r="K116" s="93">
        <f t="shared" si="42"/>
        <v>40.480000000000004</v>
      </c>
      <c r="L116" s="93">
        <f t="shared" si="42"/>
        <v>41.920000000000009</v>
      </c>
      <c r="M116" s="93">
        <f t="shared" si="42"/>
        <v>43.360000000000014</v>
      </c>
      <c r="N116" s="93">
        <f t="shared" si="42"/>
        <v>44.8</v>
      </c>
      <c r="O116" s="93">
        <f t="shared" si="42"/>
        <v>46.64</v>
      </c>
      <c r="P116" s="93">
        <f t="shared" si="42"/>
        <v>48.480000000000004</v>
      </c>
      <c r="Q116" s="93">
        <f t="shared" si="42"/>
        <v>50.320000000000007</v>
      </c>
      <c r="R116" s="93">
        <f t="shared" si="42"/>
        <v>52.16</v>
      </c>
      <c r="S116" s="93">
        <f t="shared" si="42"/>
        <v>54</v>
      </c>
      <c r="T116" s="93">
        <f t="shared" si="42"/>
        <v>56.160000000000004</v>
      </c>
      <c r="U116" s="93">
        <f t="shared" si="42"/>
        <v>58.319999999999993</v>
      </c>
      <c r="V116" s="93">
        <f t="shared" si="42"/>
        <v>60.480000000000004</v>
      </c>
      <c r="W116" s="93">
        <f t="shared" si="42"/>
        <v>62.64</v>
      </c>
      <c r="X116" s="93">
        <f t="shared" si="42"/>
        <v>64.800000000000011</v>
      </c>
      <c r="Y116" s="93">
        <f t="shared" si="42"/>
        <v>67.47999999999999</v>
      </c>
      <c r="Z116" s="93">
        <f t="shared" si="42"/>
        <v>70.16</v>
      </c>
      <c r="AA116" s="93">
        <f t="shared" si="42"/>
        <v>72.84</v>
      </c>
      <c r="AB116" s="93">
        <f t="shared" si="42"/>
        <v>75.52000000000001</v>
      </c>
      <c r="AC116" s="93">
        <f t="shared" si="42"/>
        <v>78.199999999999989</v>
      </c>
      <c r="AD116" s="93">
        <f t="shared" si="42"/>
        <v>81.28</v>
      </c>
      <c r="AE116" s="93">
        <f t="shared" si="42"/>
        <v>84.360000000000014</v>
      </c>
      <c r="AF116" s="93">
        <f t="shared" si="42"/>
        <v>87.44</v>
      </c>
      <c r="AG116" s="93">
        <f t="shared" si="42"/>
        <v>90.52000000000001</v>
      </c>
      <c r="AH116" s="93">
        <f t="shared" si="42"/>
        <v>93.6</v>
      </c>
    </row>
    <row r="117" spans="1:34" x14ac:dyDescent="0.2">
      <c r="A117" s="82">
        <v>7</v>
      </c>
      <c r="B117" s="92">
        <v>1.2</v>
      </c>
      <c r="C117" s="84">
        <f t="shared" si="24"/>
        <v>7012</v>
      </c>
      <c r="D117" s="88">
        <f t="shared" si="42"/>
        <v>32.400000000000006</v>
      </c>
      <c r="E117" s="88">
        <f t="shared" si="42"/>
        <v>33.519999999999996</v>
      </c>
      <c r="F117" s="88">
        <f t="shared" si="42"/>
        <v>34.64</v>
      </c>
      <c r="G117" s="88">
        <f t="shared" si="42"/>
        <v>35.760000000000005</v>
      </c>
      <c r="H117" s="88">
        <f t="shared" si="42"/>
        <v>36.88000000000001</v>
      </c>
      <c r="I117" s="88">
        <f t="shared" si="42"/>
        <v>38</v>
      </c>
      <c r="J117" s="88">
        <f t="shared" si="42"/>
        <v>39.56</v>
      </c>
      <c r="K117" s="88">
        <f t="shared" si="42"/>
        <v>41.120000000000005</v>
      </c>
      <c r="L117" s="88">
        <f t="shared" si="42"/>
        <v>42.679999999999993</v>
      </c>
      <c r="M117" s="88">
        <f t="shared" si="42"/>
        <v>44.239999999999995</v>
      </c>
      <c r="N117" s="88">
        <f t="shared" si="42"/>
        <v>45.8</v>
      </c>
      <c r="O117" s="88">
        <f t="shared" si="42"/>
        <v>47.64</v>
      </c>
      <c r="P117" s="88">
        <f t="shared" si="42"/>
        <v>49.480000000000004</v>
      </c>
      <c r="Q117" s="88">
        <f t="shared" si="42"/>
        <v>51.320000000000007</v>
      </c>
      <c r="R117" s="88">
        <f t="shared" si="42"/>
        <v>53.16</v>
      </c>
      <c r="S117" s="88">
        <f t="shared" si="42"/>
        <v>55</v>
      </c>
      <c r="T117" s="88">
        <f t="shared" si="42"/>
        <v>57.279999999999994</v>
      </c>
      <c r="U117" s="88">
        <f t="shared" si="42"/>
        <v>59.56</v>
      </c>
      <c r="V117" s="88">
        <f t="shared" si="42"/>
        <v>61.839999999999989</v>
      </c>
      <c r="W117" s="88">
        <f t="shared" si="42"/>
        <v>64.11999999999999</v>
      </c>
      <c r="X117" s="88">
        <f t="shared" si="42"/>
        <v>66.400000000000006</v>
      </c>
      <c r="Y117" s="88">
        <f t="shared" si="42"/>
        <v>69.16</v>
      </c>
      <c r="Z117" s="88">
        <f t="shared" si="42"/>
        <v>71.919999999999987</v>
      </c>
      <c r="AA117" s="88">
        <f t="shared" si="42"/>
        <v>74.680000000000007</v>
      </c>
      <c r="AB117" s="88">
        <f t="shared" si="42"/>
        <v>77.44</v>
      </c>
      <c r="AC117" s="88">
        <f t="shared" si="42"/>
        <v>80.199999999999989</v>
      </c>
      <c r="AD117" s="88">
        <f t="shared" si="42"/>
        <v>83.4</v>
      </c>
      <c r="AE117" s="88">
        <f t="shared" si="42"/>
        <v>86.6</v>
      </c>
      <c r="AF117" s="88">
        <f t="shared" si="42"/>
        <v>89.799999999999983</v>
      </c>
      <c r="AG117" s="88">
        <f t="shared" si="42"/>
        <v>92.999999999999972</v>
      </c>
      <c r="AH117" s="88">
        <f t="shared" si="42"/>
        <v>96.199999999999989</v>
      </c>
    </row>
    <row r="118" spans="1:34" x14ac:dyDescent="0.2">
      <c r="A118" s="82">
        <v>7</v>
      </c>
      <c r="B118" s="83">
        <v>1.4</v>
      </c>
      <c r="C118" s="84">
        <f t="shared" si="24"/>
        <v>7014</v>
      </c>
      <c r="D118" s="93">
        <f t="shared" si="42"/>
        <v>32.400000000000006</v>
      </c>
      <c r="E118" s="93">
        <f t="shared" si="42"/>
        <v>33.72</v>
      </c>
      <c r="F118" s="93">
        <f t="shared" si="42"/>
        <v>35.039999999999992</v>
      </c>
      <c r="G118" s="93">
        <f t="shared" si="42"/>
        <v>36.359999999999992</v>
      </c>
      <c r="H118" s="93">
        <f t="shared" si="42"/>
        <v>37.679999999999993</v>
      </c>
      <c r="I118" s="93">
        <f t="shared" si="42"/>
        <v>39</v>
      </c>
      <c r="J118" s="93">
        <f t="shared" si="42"/>
        <v>40.56</v>
      </c>
      <c r="K118" s="93">
        <f t="shared" si="42"/>
        <v>42.120000000000005</v>
      </c>
      <c r="L118" s="93">
        <f t="shared" si="42"/>
        <v>43.679999999999993</v>
      </c>
      <c r="M118" s="93">
        <f t="shared" si="42"/>
        <v>45.239999999999995</v>
      </c>
      <c r="N118" s="93">
        <f t="shared" si="42"/>
        <v>46.8</v>
      </c>
      <c r="O118" s="93">
        <f t="shared" si="42"/>
        <v>48.64</v>
      </c>
      <c r="P118" s="93">
        <f t="shared" si="42"/>
        <v>50.480000000000004</v>
      </c>
      <c r="Q118" s="93">
        <f t="shared" si="42"/>
        <v>52.320000000000007</v>
      </c>
      <c r="R118" s="93">
        <f t="shared" si="42"/>
        <v>54.16</v>
      </c>
      <c r="S118" s="93">
        <f t="shared" si="42"/>
        <v>56</v>
      </c>
      <c r="T118" s="93">
        <f t="shared" si="42"/>
        <v>58.480000000000004</v>
      </c>
      <c r="U118" s="93">
        <f t="shared" si="42"/>
        <v>60.96</v>
      </c>
      <c r="V118" s="93">
        <f t="shared" si="42"/>
        <v>63.439999999999991</v>
      </c>
      <c r="W118" s="93">
        <f t="shared" si="42"/>
        <v>65.919999999999987</v>
      </c>
      <c r="X118" s="93">
        <f t="shared" si="42"/>
        <v>68.400000000000006</v>
      </c>
      <c r="Y118" s="93">
        <f t="shared" si="42"/>
        <v>71.16</v>
      </c>
      <c r="Z118" s="93">
        <f t="shared" si="42"/>
        <v>73.919999999999987</v>
      </c>
      <c r="AA118" s="93">
        <f t="shared" si="42"/>
        <v>76.680000000000007</v>
      </c>
      <c r="AB118" s="93">
        <f t="shared" si="42"/>
        <v>79.44</v>
      </c>
      <c r="AC118" s="93">
        <f t="shared" si="42"/>
        <v>82.199999999999989</v>
      </c>
      <c r="AD118" s="93">
        <f t="shared" si="42"/>
        <v>85.52</v>
      </c>
      <c r="AE118" s="93">
        <f t="shared" si="42"/>
        <v>88.84</v>
      </c>
      <c r="AF118" s="93">
        <f t="shared" si="42"/>
        <v>92.159999999999982</v>
      </c>
      <c r="AG118" s="93">
        <f t="shared" si="42"/>
        <v>95.47999999999999</v>
      </c>
      <c r="AH118" s="93">
        <f t="shared" si="42"/>
        <v>98.800000000000011</v>
      </c>
    </row>
    <row r="119" spans="1:34" x14ac:dyDescent="0.2">
      <c r="A119" s="82">
        <v>7</v>
      </c>
      <c r="B119" s="92">
        <v>1.6</v>
      </c>
      <c r="C119" s="84">
        <f t="shared" si="24"/>
        <v>7016</v>
      </c>
      <c r="D119" s="88">
        <f t="shared" si="42"/>
        <v>33.400000000000006</v>
      </c>
      <c r="E119" s="88">
        <f t="shared" si="42"/>
        <v>34.639999999999993</v>
      </c>
      <c r="F119" s="88">
        <f t="shared" si="42"/>
        <v>35.879999999999995</v>
      </c>
      <c r="G119" s="88">
        <f t="shared" si="42"/>
        <v>37.119999999999997</v>
      </c>
      <c r="H119" s="88">
        <f t="shared" si="42"/>
        <v>38.36</v>
      </c>
      <c r="I119" s="88">
        <f t="shared" si="42"/>
        <v>39.599999999999994</v>
      </c>
      <c r="J119" s="88">
        <f t="shared" si="42"/>
        <v>41.239999999999995</v>
      </c>
      <c r="K119" s="88">
        <f t="shared" si="42"/>
        <v>42.879999999999995</v>
      </c>
      <c r="L119" s="88">
        <f t="shared" si="42"/>
        <v>44.519999999999996</v>
      </c>
      <c r="M119" s="88">
        <f t="shared" si="42"/>
        <v>46.16</v>
      </c>
      <c r="N119" s="88">
        <f t="shared" si="42"/>
        <v>47.8</v>
      </c>
      <c r="O119" s="88">
        <f t="shared" si="42"/>
        <v>49.760000000000005</v>
      </c>
      <c r="P119" s="88">
        <f t="shared" si="42"/>
        <v>51.72</v>
      </c>
      <c r="Q119" s="88">
        <f t="shared" si="42"/>
        <v>53.680000000000007</v>
      </c>
      <c r="R119" s="88">
        <f t="shared" si="42"/>
        <v>55.640000000000015</v>
      </c>
      <c r="S119" s="88">
        <f t="shared" si="42"/>
        <v>57.599999999999994</v>
      </c>
      <c r="T119" s="88">
        <f t="shared" si="42"/>
        <v>59.959999999999994</v>
      </c>
      <c r="U119" s="88">
        <f t="shared" si="42"/>
        <v>62.319999999999993</v>
      </c>
      <c r="V119" s="88">
        <f t="shared" si="42"/>
        <v>64.679999999999978</v>
      </c>
      <c r="W119" s="88">
        <f t="shared" si="42"/>
        <v>67.039999999999992</v>
      </c>
      <c r="X119" s="88">
        <f t="shared" si="42"/>
        <v>69.400000000000006</v>
      </c>
      <c r="Y119" s="88">
        <f t="shared" si="42"/>
        <v>72.400000000000006</v>
      </c>
      <c r="Z119" s="88">
        <f t="shared" si="42"/>
        <v>75.400000000000006</v>
      </c>
      <c r="AA119" s="88">
        <f t="shared" si="42"/>
        <v>78.400000000000006</v>
      </c>
      <c r="AB119" s="88">
        <f t="shared" si="42"/>
        <v>81.400000000000006</v>
      </c>
      <c r="AC119" s="88">
        <f t="shared" si="42"/>
        <v>84.4</v>
      </c>
      <c r="AD119" s="88">
        <f t="shared" si="42"/>
        <v>87.68</v>
      </c>
      <c r="AE119" s="88">
        <f t="shared" si="42"/>
        <v>90.95999999999998</v>
      </c>
      <c r="AF119" s="88">
        <f t="shared" si="42"/>
        <v>94.239999999999981</v>
      </c>
      <c r="AG119" s="88">
        <f t="shared" si="42"/>
        <v>97.519999999999982</v>
      </c>
      <c r="AH119" s="88">
        <f t="shared" si="42"/>
        <v>100.80000000000001</v>
      </c>
    </row>
    <row r="120" spans="1:34" x14ac:dyDescent="0.2">
      <c r="A120" s="82">
        <v>7</v>
      </c>
      <c r="B120" s="83">
        <v>1.8</v>
      </c>
      <c r="C120" s="84">
        <f t="shared" si="24"/>
        <v>7018</v>
      </c>
      <c r="D120" s="93">
        <f t="shared" si="42"/>
        <v>34.400000000000006</v>
      </c>
      <c r="E120" s="93">
        <f t="shared" si="42"/>
        <v>35.639999999999993</v>
      </c>
      <c r="F120" s="93">
        <f t="shared" si="42"/>
        <v>36.879999999999995</v>
      </c>
      <c r="G120" s="93">
        <f t="shared" si="42"/>
        <v>38.119999999999997</v>
      </c>
      <c r="H120" s="93">
        <f t="shared" si="42"/>
        <v>39.36</v>
      </c>
      <c r="I120" s="93">
        <f t="shared" si="42"/>
        <v>40.599999999999994</v>
      </c>
      <c r="J120" s="93">
        <f t="shared" si="42"/>
        <v>42.239999999999995</v>
      </c>
      <c r="K120" s="93">
        <f t="shared" si="42"/>
        <v>43.879999999999995</v>
      </c>
      <c r="L120" s="93">
        <f t="shared" si="42"/>
        <v>45.519999999999996</v>
      </c>
      <c r="M120" s="93">
        <f t="shared" si="42"/>
        <v>47.16</v>
      </c>
      <c r="N120" s="93">
        <f t="shared" si="42"/>
        <v>48.8</v>
      </c>
      <c r="O120" s="93">
        <f t="shared" si="42"/>
        <v>50.760000000000005</v>
      </c>
      <c r="P120" s="93">
        <f t="shared" si="42"/>
        <v>52.72</v>
      </c>
      <c r="Q120" s="93">
        <f t="shared" si="42"/>
        <v>54.680000000000007</v>
      </c>
      <c r="R120" s="93">
        <f t="shared" si="42"/>
        <v>56.640000000000015</v>
      </c>
      <c r="S120" s="93">
        <f t="shared" si="42"/>
        <v>58.599999999999994</v>
      </c>
      <c r="T120" s="93">
        <f t="shared" si="42"/>
        <v>61.160000000000004</v>
      </c>
      <c r="U120" s="93">
        <f t="shared" si="42"/>
        <v>63.72</v>
      </c>
      <c r="V120" s="93">
        <f t="shared" si="42"/>
        <v>66.279999999999987</v>
      </c>
      <c r="W120" s="93">
        <f t="shared" si="42"/>
        <v>68.84</v>
      </c>
      <c r="X120" s="93">
        <f t="shared" si="42"/>
        <v>71.400000000000006</v>
      </c>
      <c r="Y120" s="93">
        <f t="shared" si="42"/>
        <v>74.400000000000006</v>
      </c>
      <c r="Z120" s="93">
        <f t="shared" si="42"/>
        <v>77.400000000000006</v>
      </c>
      <c r="AA120" s="93">
        <f t="shared" si="42"/>
        <v>80.400000000000006</v>
      </c>
      <c r="AB120" s="93">
        <f t="shared" si="42"/>
        <v>83.4</v>
      </c>
      <c r="AC120" s="93">
        <f t="shared" si="42"/>
        <v>86.4</v>
      </c>
      <c r="AD120" s="93">
        <f t="shared" si="42"/>
        <v>89.8</v>
      </c>
      <c r="AE120" s="93">
        <f t="shared" si="42"/>
        <v>93.199999999999989</v>
      </c>
      <c r="AF120" s="93">
        <f t="shared" si="42"/>
        <v>96.59999999999998</v>
      </c>
      <c r="AG120" s="93">
        <f t="shared" si="42"/>
        <v>100</v>
      </c>
      <c r="AH120" s="93">
        <f t="shared" si="42"/>
        <v>103.4</v>
      </c>
    </row>
    <row r="121" spans="1:34" x14ac:dyDescent="0.2">
      <c r="A121" s="82">
        <v>7</v>
      </c>
      <c r="B121" s="92">
        <v>2</v>
      </c>
      <c r="C121" s="84">
        <f t="shared" si="24"/>
        <v>7020</v>
      </c>
      <c r="D121" s="88">
        <f t="shared" si="42"/>
        <v>35</v>
      </c>
      <c r="E121" s="88">
        <f t="shared" si="42"/>
        <v>36.32</v>
      </c>
      <c r="F121" s="88">
        <f t="shared" si="42"/>
        <v>37.64</v>
      </c>
      <c r="G121" s="88">
        <f t="shared" si="42"/>
        <v>38.96</v>
      </c>
      <c r="H121" s="88">
        <f t="shared" si="42"/>
        <v>40.28</v>
      </c>
      <c r="I121" s="88">
        <f t="shared" si="42"/>
        <v>41.599999999999994</v>
      </c>
      <c r="J121" s="88">
        <f t="shared" si="42"/>
        <v>43.16</v>
      </c>
      <c r="K121" s="88">
        <f t="shared" ref="K121:AH121" si="43">-(K91-K166)*1/5+K106</f>
        <v>44.72</v>
      </c>
      <c r="L121" s="88">
        <f t="shared" si="43"/>
        <v>46.28</v>
      </c>
      <c r="M121" s="88">
        <f t="shared" si="43"/>
        <v>47.84</v>
      </c>
      <c r="N121" s="88">
        <f t="shared" si="43"/>
        <v>49.400000000000006</v>
      </c>
      <c r="O121" s="88">
        <f t="shared" si="43"/>
        <v>51.559999999999995</v>
      </c>
      <c r="P121" s="88">
        <f t="shared" si="43"/>
        <v>53.72</v>
      </c>
      <c r="Q121" s="88">
        <f t="shared" si="43"/>
        <v>55.879999999999988</v>
      </c>
      <c r="R121" s="88">
        <f t="shared" si="43"/>
        <v>58.039999999999992</v>
      </c>
      <c r="S121" s="88">
        <f t="shared" si="43"/>
        <v>60.2</v>
      </c>
      <c r="T121" s="88">
        <f t="shared" si="43"/>
        <v>62.760000000000005</v>
      </c>
      <c r="U121" s="88">
        <f t="shared" si="43"/>
        <v>65.319999999999993</v>
      </c>
      <c r="V121" s="88">
        <f t="shared" si="43"/>
        <v>67.88000000000001</v>
      </c>
      <c r="W121" s="88">
        <f t="shared" si="43"/>
        <v>70.44</v>
      </c>
      <c r="X121" s="88">
        <f t="shared" si="43"/>
        <v>73</v>
      </c>
      <c r="Y121" s="88">
        <f t="shared" si="43"/>
        <v>76.080000000000013</v>
      </c>
      <c r="Z121" s="88">
        <f t="shared" si="43"/>
        <v>79.16</v>
      </c>
      <c r="AA121" s="88">
        <f t="shared" si="43"/>
        <v>82.240000000000009</v>
      </c>
      <c r="AB121" s="88">
        <f t="shared" si="43"/>
        <v>85.320000000000022</v>
      </c>
      <c r="AC121" s="88">
        <f t="shared" si="43"/>
        <v>88.4</v>
      </c>
      <c r="AD121" s="88">
        <f t="shared" si="43"/>
        <v>91.919999999999987</v>
      </c>
      <c r="AE121" s="88">
        <f t="shared" si="43"/>
        <v>95.44</v>
      </c>
      <c r="AF121" s="88">
        <f t="shared" si="43"/>
        <v>98.960000000000008</v>
      </c>
      <c r="AG121" s="88">
        <f t="shared" si="43"/>
        <v>102.47999999999999</v>
      </c>
      <c r="AH121" s="88">
        <f t="shared" si="43"/>
        <v>106</v>
      </c>
    </row>
    <row r="122" spans="1:34" x14ac:dyDescent="0.2">
      <c r="A122" s="82">
        <v>7</v>
      </c>
      <c r="B122" s="83">
        <v>2.2000000000000002</v>
      </c>
      <c r="C122" s="84">
        <f t="shared" si="24"/>
        <v>7022</v>
      </c>
      <c r="D122" s="93">
        <f t="shared" ref="D122:AH126" si="44">-(D92-D167)*1/5+D107</f>
        <v>35.400000000000006</v>
      </c>
      <c r="E122" s="93">
        <f t="shared" si="44"/>
        <v>36.76</v>
      </c>
      <c r="F122" s="93">
        <f t="shared" si="44"/>
        <v>38.120000000000005</v>
      </c>
      <c r="G122" s="93">
        <f t="shared" si="44"/>
        <v>39.479999999999997</v>
      </c>
      <c r="H122" s="93">
        <f t="shared" si="44"/>
        <v>40.840000000000003</v>
      </c>
      <c r="I122" s="93">
        <f t="shared" si="44"/>
        <v>42.2</v>
      </c>
      <c r="J122" s="93">
        <f t="shared" si="44"/>
        <v>43.84</v>
      </c>
      <c r="K122" s="93">
        <f t="shared" si="44"/>
        <v>45.47999999999999</v>
      </c>
      <c r="L122" s="93">
        <f t="shared" si="44"/>
        <v>47.11999999999999</v>
      </c>
      <c r="M122" s="93">
        <f t="shared" si="44"/>
        <v>48.759999999999991</v>
      </c>
      <c r="N122" s="93">
        <f t="shared" si="44"/>
        <v>50.400000000000006</v>
      </c>
      <c r="O122" s="93">
        <f t="shared" si="44"/>
        <v>52.559999999999995</v>
      </c>
      <c r="P122" s="93">
        <f t="shared" si="44"/>
        <v>54.72</v>
      </c>
      <c r="Q122" s="93">
        <f t="shared" si="44"/>
        <v>56.879999999999988</v>
      </c>
      <c r="R122" s="93">
        <f t="shared" si="44"/>
        <v>59.039999999999992</v>
      </c>
      <c r="S122" s="93">
        <f t="shared" si="44"/>
        <v>61.199999999999996</v>
      </c>
      <c r="T122" s="93">
        <f t="shared" si="44"/>
        <v>63.879999999999995</v>
      </c>
      <c r="U122" s="93">
        <f t="shared" si="44"/>
        <v>66.56</v>
      </c>
      <c r="V122" s="93">
        <f t="shared" si="44"/>
        <v>69.240000000000009</v>
      </c>
      <c r="W122" s="93">
        <f t="shared" si="44"/>
        <v>71.920000000000016</v>
      </c>
      <c r="X122" s="93">
        <f t="shared" si="44"/>
        <v>74.599999999999994</v>
      </c>
      <c r="Y122" s="93">
        <f t="shared" si="44"/>
        <v>77.680000000000007</v>
      </c>
      <c r="Z122" s="93">
        <f t="shared" si="44"/>
        <v>80.759999999999991</v>
      </c>
      <c r="AA122" s="93">
        <f t="shared" si="44"/>
        <v>83.84</v>
      </c>
      <c r="AB122" s="93">
        <f t="shared" si="44"/>
        <v>86.920000000000016</v>
      </c>
      <c r="AC122" s="93">
        <f t="shared" si="44"/>
        <v>90</v>
      </c>
      <c r="AD122" s="93">
        <f t="shared" si="44"/>
        <v>93.6</v>
      </c>
      <c r="AE122" s="93">
        <f t="shared" si="44"/>
        <v>97.199999999999989</v>
      </c>
      <c r="AF122" s="93">
        <f t="shared" si="44"/>
        <v>100.80000000000001</v>
      </c>
      <c r="AG122" s="93">
        <f t="shared" si="44"/>
        <v>104.4</v>
      </c>
      <c r="AH122" s="93">
        <f t="shared" si="44"/>
        <v>108</v>
      </c>
    </row>
    <row r="123" spans="1:34" x14ac:dyDescent="0.2">
      <c r="A123" s="82">
        <v>7</v>
      </c>
      <c r="B123" s="92">
        <v>2.4</v>
      </c>
      <c r="C123" s="84">
        <f t="shared" si="24"/>
        <v>7024</v>
      </c>
      <c r="D123" s="88">
        <f t="shared" si="44"/>
        <v>36</v>
      </c>
      <c r="E123" s="88">
        <f t="shared" si="44"/>
        <v>37.440000000000005</v>
      </c>
      <c r="F123" s="88">
        <f t="shared" si="44"/>
        <v>38.879999999999995</v>
      </c>
      <c r="G123" s="88">
        <f t="shared" si="44"/>
        <v>40.32</v>
      </c>
      <c r="H123" s="88">
        <f t="shared" si="44"/>
        <v>41.760000000000005</v>
      </c>
      <c r="I123" s="88">
        <f t="shared" si="44"/>
        <v>43.2</v>
      </c>
      <c r="J123" s="88">
        <f t="shared" si="44"/>
        <v>44.84</v>
      </c>
      <c r="K123" s="88">
        <f t="shared" si="44"/>
        <v>46.47999999999999</v>
      </c>
      <c r="L123" s="88">
        <f t="shared" si="44"/>
        <v>48.11999999999999</v>
      </c>
      <c r="M123" s="88">
        <f t="shared" si="44"/>
        <v>49.759999999999991</v>
      </c>
      <c r="N123" s="88">
        <f t="shared" si="44"/>
        <v>51.400000000000006</v>
      </c>
      <c r="O123" s="88">
        <f t="shared" si="44"/>
        <v>53.68</v>
      </c>
      <c r="P123" s="88">
        <f t="shared" si="44"/>
        <v>55.959999999999994</v>
      </c>
      <c r="Q123" s="88">
        <f t="shared" si="44"/>
        <v>58.239999999999995</v>
      </c>
      <c r="R123" s="88">
        <f t="shared" si="44"/>
        <v>60.519999999999996</v>
      </c>
      <c r="S123" s="88">
        <f t="shared" si="44"/>
        <v>62.800000000000004</v>
      </c>
      <c r="T123" s="88">
        <f t="shared" si="44"/>
        <v>65.36</v>
      </c>
      <c r="U123" s="88">
        <f t="shared" si="44"/>
        <v>67.919999999999987</v>
      </c>
      <c r="V123" s="88">
        <f t="shared" si="44"/>
        <v>70.48</v>
      </c>
      <c r="W123" s="88">
        <f t="shared" si="44"/>
        <v>73.039999999999992</v>
      </c>
      <c r="X123" s="88">
        <f t="shared" si="44"/>
        <v>75.599999999999994</v>
      </c>
      <c r="Y123" s="88">
        <f t="shared" si="44"/>
        <v>78.88</v>
      </c>
      <c r="Z123" s="88">
        <f t="shared" si="44"/>
        <v>82.16</v>
      </c>
      <c r="AA123" s="88">
        <f t="shared" si="44"/>
        <v>85.44</v>
      </c>
      <c r="AB123" s="88">
        <f t="shared" si="44"/>
        <v>88.71999999999997</v>
      </c>
      <c r="AC123" s="88">
        <f t="shared" si="44"/>
        <v>92</v>
      </c>
      <c r="AD123" s="88">
        <f t="shared" si="44"/>
        <v>95.720000000000013</v>
      </c>
      <c r="AE123" s="88">
        <f t="shared" si="44"/>
        <v>99.44</v>
      </c>
      <c r="AF123" s="88">
        <f t="shared" si="44"/>
        <v>103.16000000000001</v>
      </c>
      <c r="AG123" s="88">
        <f t="shared" si="44"/>
        <v>106.88</v>
      </c>
      <c r="AH123" s="88">
        <f t="shared" si="44"/>
        <v>110.6</v>
      </c>
    </row>
    <row r="124" spans="1:34" x14ac:dyDescent="0.2">
      <c r="A124" s="82">
        <v>7</v>
      </c>
      <c r="B124" s="83">
        <v>2.6</v>
      </c>
      <c r="C124" s="84">
        <f t="shared" si="24"/>
        <v>7026</v>
      </c>
      <c r="D124" s="93">
        <f t="shared" si="44"/>
        <v>37</v>
      </c>
      <c r="E124" s="93">
        <f t="shared" si="44"/>
        <v>38.440000000000005</v>
      </c>
      <c r="F124" s="93">
        <f t="shared" si="44"/>
        <v>39.88000000000001</v>
      </c>
      <c r="G124" s="93">
        <f t="shared" si="44"/>
        <v>41.32</v>
      </c>
      <c r="H124" s="93">
        <f t="shared" si="44"/>
        <v>42.760000000000005</v>
      </c>
      <c r="I124" s="93">
        <f t="shared" si="44"/>
        <v>44.2</v>
      </c>
      <c r="J124" s="93">
        <f t="shared" si="44"/>
        <v>45.84</v>
      </c>
      <c r="K124" s="93">
        <f t="shared" si="44"/>
        <v>47.47999999999999</v>
      </c>
      <c r="L124" s="93">
        <f t="shared" si="44"/>
        <v>49.11999999999999</v>
      </c>
      <c r="M124" s="93">
        <f t="shared" si="44"/>
        <v>50.759999999999991</v>
      </c>
      <c r="N124" s="93">
        <f t="shared" si="44"/>
        <v>52.400000000000006</v>
      </c>
      <c r="O124" s="93">
        <f t="shared" si="44"/>
        <v>54.68</v>
      </c>
      <c r="P124" s="93">
        <f t="shared" si="44"/>
        <v>56.959999999999994</v>
      </c>
      <c r="Q124" s="93">
        <f t="shared" si="44"/>
        <v>59.239999999999995</v>
      </c>
      <c r="R124" s="93">
        <f t="shared" si="44"/>
        <v>61.519999999999996</v>
      </c>
      <c r="S124" s="93">
        <f t="shared" si="44"/>
        <v>63.800000000000004</v>
      </c>
      <c r="T124" s="93">
        <f t="shared" si="44"/>
        <v>66.56</v>
      </c>
      <c r="U124" s="93">
        <f t="shared" si="44"/>
        <v>69.319999999999993</v>
      </c>
      <c r="V124" s="93">
        <f t="shared" si="44"/>
        <v>72.079999999999984</v>
      </c>
      <c r="W124" s="93">
        <f t="shared" si="44"/>
        <v>74.84</v>
      </c>
      <c r="X124" s="93">
        <f t="shared" si="44"/>
        <v>77.599999999999994</v>
      </c>
      <c r="Y124" s="93">
        <f t="shared" si="44"/>
        <v>80.799999999999983</v>
      </c>
      <c r="Z124" s="93">
        <f t="shared" si="44"/>
        <v>84</v>
      </c>
      <c r="AA124" s="93">
        <f t="shared" si="44"/>
        <v>87.199999999999989</v>
      </c>
      <c r="AB124" s="93">
        <f t="shared" si="44"/>
        <v>90.399999999999977</v>
      </c>
      <c r="AC124" s="93">
        <f t="shared" si="44"/>
        <v>93.6</v>
      </c>
      <c r="AD124" s="93">
        <f t="shared" si="44"/>
        <v>97.399999999999991</v>
      </c>
      <c r="AE124" s="93">
        <f t="shared" si="44"/>
        <v>101.20000000000002</v>
      </c>
      <c r="AF124" s="93">
        <f t="shared" si="44"/>
        <v>105.00000000000001</v>
      </c>
      <c r="AG124" s="93">
        <f t="shared" si="44"/>
        <v>108.80000000000001</v>
      </c>
      <c r="AH124" s="93">
        <f t="shared" si="44"/>
        <v>112.6</v>
      </c>
    </row>
    <row r="125" spans="1:34" x14ac:dyDescent="0.2">
      <c r="A125" s="82">
        <v>7</v>
      </c>
      <c r="B125" s="92">
        <v>2.8</v>
      </c>
      <c r="C125" s="84">
        <f t="shared" si="24"/>
        <v>7028</v>
      </c>
      <c r="D125" s="88">
        <f t="shared" si="44"/>
        <v>37</v>
      </c>
      <c r="E125" s="88">
        <f t="shared" si="44"/>
        <v>38.440000000000005</v>
      </c>
      <c r="F125" s="88">
        <f t="shared" si="44"/>
        <v>39.88000000000001</v>
      </c>
      <c r="G125" s="88">
        <f t="shared" si="44"/>
        <v>41.32</v>
      </c>
      <c r="H125" s="88">
        <f t="shared" si="44"/>
        <v>42.760000000000005</v>
      </c>
      <c r="I125" s="88">
        <f t="shared" si="44"/>
        <v>44.2</v>
      </c>
      <c r="J125" s="88">
        <f t="shared" si="44"/>
        <v>46.040000000000006</v>
      </c>
      <c r="K125" s="88">
        <f t="shared" si="44"/>
        <v>47.879999999999995</v>
      </c>
      <c r="L125" s="88">
        <f t="shared" si="44"/>
        <v>49.72</v>
      </c>
      <c r="M125" s="88">
        <f t="shared" si="44"/>
        <v>51.56</v>
      </c>
      <c r="N125" s="88">
        <f t="shared" si="44"/>
        <v>53.400000000000006</v>
      </c>
      <c r="O125" s="88">
        <f t="shared" si="44"/>
        <v>55.68</v>
      </c>
      <c r="P125" s="88">
        <f t="shared" si="44"/>
        <v>57.959999999999994</v>
      </c>
      <c r="Q125" s="88">
        <f t="shared" si="44"/>
        <v>60.239999999999995</v>
      </c>
      <c r="R125" s="88">
        <f t="shared" si="44"/>
        <v>62.519999999999996</v>
      </c>
      <c r="S125" s="88">
        <f t="shared" si="44"/>
        <v>64.800000000000011</v>
      </c>
      <c r="T125" s="88">
        <f t="shared" si="44"/>
        <v>67.679999999999993</v>
      </c>
      <c r="U125" s="88">
        <f t="shared" si="44"/>
        <v>70.56</v>
      </c>
      <c r="V125" s="88">
        <f t="shared" si="44"/>
        <v>73.440000000000012</v>
      </c>
      <c r="W125" s="88">
        <f t="shared" si="44"/>
        <v>76.319999999999993</v>
      </c>
      <c r="X125" s="88">
        <f t="shared" si="44"/>
        <v>79.199999999999989</v>
      </c>
      <c r="Y125" s="88">
        <f t="shared" si="44"/>
        <v>82.47999999999999</v>
      </c>
      <c r="Z125" s="88">
        <f t="shared" si="44"/>
        <v>85.759999999999991</v>
      </c>
      <c r="AA125" s="88">
        <f t="shared" si="44"/>
        <v>89.039999999999992</v>
      </c>
      <c r="AB125" s="88">
        <f t="shared" si="44"/>
        <v>92.32</v>
      </c>
      <c r="AC125" s="88">
        <f t="shared" si="44"/>
        <v>95.6</v>
      </c>
      <c r="AD125" s="88">
        <f t="shared" si="44"/>
        <v>99.399999999999991</v>
      </c>
      <c r="AE125" s="88">
        <f t="shared" si="44"/>
        <v>103.20000000000002</v>
      </c>
      <c r="AF125" s="88">
        <f t="shared" si="44"/>
        <v>107.00000000000001</v>
      </c>
      <c r="AG125" s="88">
        <f t="shared" si="44"/>
        <v>110.80000000000001</v>
      </c>
      <c r="AH125" s="88">
        <f t="shared" si="44"/>
        <v>114.6</v>
      </c>
    </row>
    <row r="126" spans="1:34" x14ac:dyDescent="0.2">
      <c r="A126" s="82">
        <v>7</v>
      </c>
      <c r="B126" s="83">
        <v>3</v>
      </c>
      <c r="C126" s="84">
        <f t="shared" si="24"/>
        <v>7030</v>
      </c>
      <c r="D126" s="93">
        <f t="shared" si="44"/>
        <v>38</v>
      </c>
      <c r="E126" s="93">
        <f t="shared" si="44"/>
        <v>39.440000000000005</v>
      </c>
      <c r="F126" s="93">
        <f t="shared" si="44"/>
        <v>40.88000000000001</v>
      </c>
      <c r="G126" s="93">
        <f t="shared" si="44"/>
        <v>42.32</v>
      </c>
      <c r="H126" s="93">
        <f t="shared" si="44"/>
        <v>43.760000000000005</v>
      </c>
      <c r="I126" s="93">
        <f t="shared" si="44"/>
        <v>45.2</v>
      </c>
      <c r="J126" s="93">
        <f t="shared" si="44"/>
        <v>47.16</v>
      </c>
      <c r="K126" s="93">
        <f t="shared" si="44"/>
        <v>49.120000000000005</v>
      </c>
      <c r="L126" s="93">
        <f t="shared" si="44"/>
        <v>51.080000000000013</v>
      </c>
      <c r="M126" s="93">
        <f t="shared" si="44"/>
        <v>53.040000000000006</v>
      </c>
      <c r="N126" s="93">
        <f t="shared" si="44"/>
        <v>55</v>
      </c>
      <c r="O126" s="93">
        <f t="shared" si="44"/>
        <v>57.279999999999994</v>
      </c>
      <c r="P126" s="93">
        <f t="shared" si="44"/>
        <v>59.56</v>
      </c>
      <c r="Q126" s="93">
        <f t="shared" si="44"/>
        <v>61.839999999999989</v>
      </c>
      <c r="R126" s="93">
        <f t="shared" si="44"/>
        <v>64.11999999999999</v>
      </c>
      <c r="S126" s="93">
        <f t="shared" si="44"/>
        <v>66.400000000000006</v>
      </c>
      <c r="T126" s="93">
        <f t="shared" si="44"/>
        <v>69.16</v>
      </c>
      <c r="U126" s="93">
        <f t="shared" si="44"/>
        <v>71.919999999999987</v>
      </c>
      <c r="V126" s="93">
        <f t="shared" si="44"/>
        <v>74.680000000000007</v>
      </c>
      <c r="W126" s="93">
        <f t="shared" si="44"/>
        <v>77.44</v>
      </c>
      <c r="X126" s="93">
        <f t="shared" si="44"/>
        <v>80.199999999999989</v>
      </c>
      <c r="Y126" s="93">
        <f t="shared" si="44"/>
        <v>83.600000000000009</v>
      </c>
      <c r="Z126" s="93">
        <f t="shared" si="44"/>
        <v>87</v>
      </c>
      <c r="AA126" s="93">
        <f t="shared" si="44"/>
        <v>90.399999999999991</v>
      </c>
      <c r="AB126" s="93">
        <f t="shared" si="44"/>
        <v>93.799999999999983</v>
      </c>
      <c r="AC126" s="93">
        <f t="shared" si="44"/>
        <v>97.199999999999989</v>
      </c>
      <c r="AD126" s="93">
        <f t="shared" si="44"/>
        <v>101.12</v>
      </c>
      <c r="AE126" s="93">
        <f t="shared" si="44"/>
        <v>105.04000000000002</v>
      </c>
      <c r="AF126" s="93">
        <f t="shared" si="44"/>
        <v>108.96000000000001</v>
      </c>
      <c r="AG126" s="93">
        <f t="shared" si="44"/>
        <v>112.88000000000002</v>
      </c>
      <c r="AH126" s="93">
        <f t="shared" si="44"/>
        <v>116.80000000000001</v>
      </c>
    </row>
    <row r="127" spans="1:34" x14ac:dyDescent="0.2">
      <c r="A127" s="82">
        <v>8</v>
      </c>
      <c r="B127" s="83">
        <v>0</v>
      </c>
      <c r="C127" s="84">
        <f t="shared" si="24"/>
        <v>8000</v>
      </c>
      <c r="D127" s="93">
        <v>27.2</v>
      </c>
      <c r="E127" s="93">
        <v>28.36</v>
      </c>
      <c r="F127" s="93">
        <v>29.52</v>
      </c>
      <c r="G127" s="93">
        <v>30.68</v>
      </c>
      <c r="H127" s="93">
        <v>31.84</v>
      </c>
      <c r="I127" s="93">
        <v>33</v>
      </c>
      <c r="J127" s="93">
        <v>34.28</v>
      </c>
      <c r="K127" s="93">
        <v>35.56</v>
      </c>
      <c r="L127" s="93">
        <v>36.840000000000003</v>
      </c>
      <c r="M127" s="93">
        <v>38.119999999999997</v>
      </c>
      <c r="N127" s="93">
        <v>39.4</v>
      </c>
      <c r="O127" s="93">
        <v>40.96</v>
      </c>
      <c r="P127" s="93">
        <v>42.52</v>
      </c>
      <c r="Q127" s="93">
        <v>44.08</v>
      </c>
      <c r="R127" s="93">
        <v>45.64</v>
      </c>
      <c r="S127" s="93">
        <v>47.2</v>
      </c>
      <c r="T127" s="93">
        <v>49.04</v>
      </c>
      <c r="U127" s="93">
        <v>50.88</v>
      </c>
      <c r="V127" s="93">
        <v>52.72</v>
      </c>
      <c r="W127" s="93">
        <v>54.56</v>
      </c>
      <c r="X127" s="93">
        <v>56.4</v>
      </c>
      <c r="Y127" s="93">
        <v>58.52</v>
      </c>
      <c r="Z127" s="93">
        <v>60.64</v>
      </c>
      <c r="AA127" s="93">
        <v>62.76</v>
      </c>
      <c r="AB127" s="93">
        <v>64.88</v>
      </c>
      <c r="AC127" s="93">
        <v>67</v>
      </c>
      <c r="AD127" s="93">
        <v>69.44</v>
      </c>
      <c r="AE127" s="93">
        <v>71.88</v>
      </c>
      <c r="AF127" s="93">
        <v>74.319999999999993</v>
      </c>
      <c r="AG127" s="93">
        <v>76.760000000000005</v>
      </c>
      <c r="AH127" s="93">
        <v>79.2</v>
      </c>
    </row>
    <row r="128" spans="1:34" x14ac:dyDescent="0.2">
      <c r="A128" s="82">
        <v>8</v>
      </c>
      <c r="B128" s="86">
        <v>0.4</v>
      </c>
      <c r="C128" s="84">
        <f t="shared" si="24"/>
        <v>8004</v>
      </c>
      <c r="D128" s="88">
        <f t="shared" ref="D128:AH136" si="45">-(D83-D158)*1/5+D113</f>
        <v>27.199999999999996</v>
      </c>
      <c r="E128" s="88">
        <f t="shared" si="45"/>
        <v>28.36</v>
      </c>
      <c r="F128" s="88">
        <f t="shared" si="45"/>
        <v>29.520000000000003</v>
      </c>
      <c r="G128" s="88">
        <f t="shared" si="45"/>
        <v>30.680000000000003</v>
      </c>
      <c r="H128" s="88">
        <f t="shared" si="45"/>
        <v>31.839999999999993</v>
      </c>
      <c r="I128" s="88">
        <f t="shared" si="45"/>
        <v>33</v>
      </c>
      <c r="J128" s="88">
        <f t="shared" si="45"/>
        <v>34.28</v>
      </c>
      <c r="K128" s="88">
        <f t="shared" si="45"/>
        <v>35.56</v>
      </c>
      <c r="L128" s="88">
        <f t="shared" si="45"/>
        <v>36.840000000000003</v>
      </c>
      <c r="M128" s="88">
        <f t="shared" si="45"/>
        <v>38.120000000000005</v>
      </c>
      <c r="N128" s="88">
        <f t="shared" si="45"/>
        <v>39.399999999999991</v>
      </c>
      <c r="O128" s="88">
        <f t="shared" si="45"/>
        <v>40.959999999999994</v>
      </c>
      <c r="P128" s="88">
        <f t="shared" si="45"/>
        <v>42.519999999999996</v>
      </c>
      <c r="Q128" s="88">
        <f t="shared" si="45"/>
        <v>44.08</v>
      </c>
      <c r="R128" s="88">
        <f t="shared" si="45"/>
        <v>45.64</v>
      </c>
      <c r="S128" s="88">
        <f t="shared" si="45"/>
        <v>47.199999999999996</v>
      </c>
      <c r="T128" s="88">
        <f t="shared" si="45"/>
        <v>49.040000000000006</v>
      </c>
      <c r="U128" s="88">
        <f t="shared" si="45"/>
        <v>50.879999999999995</v>
      </c>
      <c r="V128" s="88">
        <f t="shared" si="45"/>
        <v>52.720000000000006</v>
      </c>
      <c r="W128" s="88">
        <f t="shared" si="45"/>
        <v>54.560000000000016</v>
      </c>
      <c r="X128" s="88">
        <f t="shared" si="45"/>
        <v>56.399999999999991</v>
      </c>
      <c r="Y128" s="88">
        <f t="shared" si="45"/>
        <v>58.519999999999996</v>
      </c>
      <c r="Z128" s="88">
        <f t="shared" si="45"/>
        <v>60.64</v>
      </c>
      <c r="AA128" s="88">
        <f t="shared" si="45"/>
        <v>62.76</v>
      </c>
      <c r="AB128" s="88">
        <f t="shared" si="45"/>
        <v>64.879999999999967</v>
      </c>
      <c r="AC128" s="88">
        <f t="shared" si="45"/>
        <v>67</v>
      </c>
      <c r="AD128" s="88">
        <f t="shared" si="45"/>
        <v>69.439999999999984</v>
      </c>
      <c r="AE128" s="88">
        <f t="shared" si="45"/>
        <v>71.88000000000001</v>
      </c>
      <c r="AF128" s="88">
        <f t="shared" si="45"/>
        <v>74.319999999999993</v>
      </c>
      <c r="AG128" s="88">
        <f t="shared" si="45"/>
        <v>76.760000000000019</v>
      </c>
      <c r="AH128" s="88">
        <f t="shared" si="45"/>
        <v>79.200000000000017</v>
      </c>
    </row>
    <row r="129" spans="1:34" x14ac:dyDescent="0.2">
      <c r="A129" s="82">
        <v>8</v>
      </c>
      <c r="B129" s="83">
        <v>0.6</v>
      </c>
      <c r="C129" s="84">
        <f t="shared" si="24"/>
        <v>8006</v>
      </c>
      <c r="D129" s="93">
        <f t="shared" si="45"/>
        <v>28.199999999999996</v>
      </c>
      <c r="E129" s="93">
        <f t="shared" si="45"/>
        <v>29.36</v>
      </c>
      <c r="F129" s="93">
        <f t="shared" si="45"/>
        <v>30.520000000000003</v>
      </c>
      <c r="G129" s="93">
        <f t="shared" si="45"/>
        <v>31.680000000000003</v>
      </c>
      <c r="H129" s="93">
        <f t="shared" si="45"/>
        <v>32.839999999999989</v>
      </c>
      <c r="I129" s="93">
        <f t="shared" si="45"/>
        <v>34</v>
      </c>
      <c r="J129" s="93">
        <f t="shared" si="45"/>
        <v>35.360000000000007</v>
      </c>
      <c r="K129" s="93">
        <f t="shared" si="45"/>
        <v>36.719999999999992</v>
      </c>
      <c r="L129" s="93">
        <f t="shared" si="45"/>
        <v>38.08</v>
      </c>
      <c r="M129" s="93">
        <f t="shared" si="45"/>
        <v>39.440000000000005</v>
      </c>
      <c r="N129" s="93">
        <f t="shared" si="45"/>
        <v>40.800000000000004</v>
      </c>
      <c r="O129" s="93">
        <f t="shared" si="45"/>
        <v>42.360000000000007</v>
      </c>
      <c r="P129" s="93">
        <f t="shared" si="45"/>
        <v>43.919999999999987</v>
      </c>
      <c r="Q129" s="93">
        <f t="shared" si="45"/>
        <v>45.47999999999999</v>
      </c>
      <c r="R129" s="93">
        <f t="shared" si="45"/>
        <v>47.039999999999992</v>
      </c>
      <c r="S129" s="93">
        <f t="shared" si="45"/>
        <v>48.600000000000009</v>
      </c>
      <c r="T129" s="93">
        <f t="shared" si="45"/>
        <v>50.44</v>
      </c>
      <c r="U129" s="93">
        <f t="shared" si="45"/>
        <v>52.280000000000008</v>
      </c>
      <c r="V129" s="93">
        <f t="shared" si="45"/>
        <v>54.12</v>
      </c>
      <c r="W129" s="93">
        <f t="shared" si="45"/>
        <v>55.960000000000008</v>
      </c>
      <c r="X129" s="93">
        <f t="shared" si="45"/>
        <v>57.8</v>
      </c>
      <c r="Y129" s="93">
        <f t="shared" si="45"/>
        <v>60.040000000000006</v>
      </c>
      <c r="Z129" s="93">
        <f t="shared" si="45"/>
        <v>62.279999999999987</v>
      </c>
      <c r="AA129" s="93">
        <f t="shared" si="45"/>
        <v>64.52000000000001</v>
      </c>
      <c r="AB129" s="93">
        <f t="shared" si="45"/>
        <v>66.759999999999991</v>
      </c>
      <c r="AC129" s="93">
        <f t="shared" si="45"/>
        <v>69</v>
      </c>
      <c r="AD129" s="93">
        <f t="shared" si="45"/>
        <v>71.720000000000013</v>
      </c>
      <c r="AE129" s="93">
        <f t="shared" si="45"/>
        <v>74.439999999999984</v>
      </c>
      <c r="AF129" s="93">
        <f t="shared" si="45"/>
        <v>77.16</v>
      </c>
      <c r="AG129" s="93">
        <f t="shared" si="45"/>
        <v>79.88000000000001</v>
      </c>
      <c r="AH129" s="93">
        <f t="shared" si="45"/>
        <v>82.600000000000009</v>
      </c>
    </row>
    <row r="130" spans="1:34" x14ac:dyDescent="0.2">
      <c r="A130" s="82">
        <v>8</v>
      </c>
      <c r="B130" s="92">
        <v>0.8</v>
      </c>
      <c r="C130" s="84">
        <f t="shared" si="24"/>
        <v>8008</v>
      </c>
      <c r="D130" s="88">
        <f t="shared" si="45"/>
        <v>29.199999999999996</v>
      </c>
      <c r="E130" s="88">
        <f t="shared" si="45"/>
        <v>30.36</v>
      </c>
      <c r="F130" s="88">
        <f t="shared" si="45"/>
        <v>31.520000000000003</v>
      </c>
      <c r="G130" s="88">
        <f t="shared" si="45"/>
        <v>32.680000000000007</v>
      </c>
      <c r="H130" s="88">
        <f t="shared" si="45"/>
        <v>33.839999999999989</v>
      </c>
      <c r="I130" s="88">
        <f t="shared" si="45"/>
        <v>35</v>
      </c>
      <c r="J130" s="88">
        <f t="shared" si="45"/>
        <v>36.360000000000007</v>
      </c>
      <c r="K130" s="88">
        <f t="shared" si="45"/>
        <v>37.720000000000013</v>
      </c>
      <c r="L130" s="88">
        <f t="shared" si="45"/>
        <v>39.08</v>
      </c>
      <c r="M130" s="88">
        <f t="shared" si="45"/>
        <v>40.440000000000005</v>
      </c>
      <c r="N130" s="88">
        <f t="shared" si="45"/>
        <v>41.800000000000004</v>
      </c>
      <c r="O130" s="88">
        <f t="shared" si="45"/>
        <v>43.360000000000007</v>
      </c>
      <c r="P130" s="88">
        <f t="shared" si="45"/>
        <v>44.919999999999987</v>
      </c>
      <c r="Q130" s="88">
        <f t="shared" si="45"/>
        <v>46.47999999999999</v>
      </c>
      <c r="R130" s="88">
        <f t="shared" si="45"/>
        <v>48.039999999999992</v>
      </c>
      <c r="S130" s="88">
        <f t="shared" si="45"/>
        <v>49.600000000000009</v>
      </c>
      <c r="T130" s="88">
        <f t="shared" si="45"/>
        <v>51.639999999999993</v>
      </c>
      <c r="U130" s="88">
        <f t="shared" si="45"/>
        <v>53.68</v>
      </c>
      <c r="V130" s="88">
        <f t="shared" si="45"/>
        <v>55.719999999999992</v>
      </c>
      <c r="W130" s="88">
        <f t="shared" si="45"/>
        <v>57.760000000000005</v>
      </c>
      <c r="X130" s="88">
        <f t="shared" si="45"/>
        <v>59.8</v>
      </c>
      <c r="Y130" s="88">
        <f t="shared" si="45"/>
        <v>62.11999999999999</v>
      </c>
      <c r="Z130" s="88">
        <f t="shared" si="45"/>
        <v>64.44</v>
      </c>
      <c r="AA130" s="88">
        <f t="shared" si="45"/>
        <v>66.760000000000005</v>
      </c>
      <c r="AB130" s="88">
        <f t="shared" si="45"/>
        <v>69.080000000000013</v>
      </c>
      <c r="AC130" s="88">
        <f t="shared" si="45"/>
        <v>71.399999999999991</v>
      </c>
      <c r="AD130" s="88">
        <f t="shared" si="45"/>
        <v>74.12</v>
      </c>
      <c r="AE130" s="88">
        <f t="shared" si="45"/>
        <v>76.840000000000018</v>
      </c>
      <c r="AF130" s="88">
        <f t="shared" si="45"/>
        <v>79.560000000000031</v>
      </c>
      <c r="AG130" s="88">
        <f t="shared" si="45"/>
        <v>82.28</v>
      </c>
      <c r="AH130" s="88">
        <f t="shared" si="45"/>
        <v>85</v>
      </c>
    </row>
    <row r="131" spans="1:34" x14ac:dyDescent="0.2">
      <c r="A131" s="82">
        <v>8</v>
      </c>
      <c r="B131" s="83">
        <v>1</v>
      </c>
      <c r="C131" s="84">
        <f t="shared" si="24"/>
        <v>8010</v>
      </c>
      <c r="D131" s="93">
        <f t="shared" si="45"/>
        <v>29.6</v>
      </c>
      <c r="E131" s="93">
        <f t="shared" si="45"/>
        <v>30.759999999999994</v>
      </c>
      <c r="F131" s="93">
        <f t="shared" si="45"/>
        <v>31.919999999999995</v>
      </c>
      <c r="G131" s="93">
        <f t="shared" si="45"/>
        <v>33.08</v>
      </c>
      <c r="H131" s="93">
        <f t="shared" si="45"/>
        <v>34.24</v>
      </c>
      <c r="I131" s="93">
        <f t="shared" si="45"/>
        <v>35.399999999999991</v>
      </c>
      <c r="J131" s="93">
        <f t="shared" si="45"/>
        <v>36.76</v>
      </c>
      <c r="K131" s="93">
        <f t="shared" si="45"/>
        <v>38.120000000000005</v>
      </c>
      <c r="L131" s="93">
        <f t="shared" si="45"/>
        <v>39.480000000000011</v>
      </c>
      <c r="M131" s="93">
        <f t="shared" si="45"/>
        <v>40.840000000000018</v>
      </c>
      <c r="N131" s="93">
        <f t="shared" si="45"/>
        <v>42.199999999999996</v>
      </c>
      <c r="O131" s="93">
        <f t="shared" si="45"/>
        <v>43.96</v>
      </c>
      <c r="P131" s="93">
        <f t="shared" si="45"/>
        <v>45.720000000000006</v>
      </c>
      <c r="Q131" s="93">
        <f t="shared" si="45"/>
        <v>47.480000000000011</v>
      </c>
      <c r="R131" s="93">
        <f t="shared" si="45"/>
        <v>49.239999999999995</v>
      </c>
      <c r="S131" s="93">
        <f t="shared" si="45"/>
        <v>51</v>
      </c>
      <c r="T131" s="93">
        <f t="shared" si="45"/>
        <v>53.040000000000006</v>
      </c>
      <c r="U131" s="93">
        <f t="shared" si="45"/>
        <v>55.079999999999991</v>
      </c>
      <c r="V131" s="93">
        <f t="shared" si="45"/>
        <v>57.120000000000005</v>
      </c>
      <c r="W131" s="93">
        <f t="shared" si="45"/>
        <v>59.16</v>
      </c>
      <c r="X131" s="93">
        <f t="shared" si="45"/>
        <v>61.20000000000001</v>
      </c>
      <c r="Y131" s="93">
        <f t="shared" si="45"/>
        <v>63.719999999999992</v>
      </c>
      <c r="Z131" s="93">
        <f t="shared" si="45"/>
        <v>66.239999999999995</v>
      </c>
      <c r="AA131" s="93">
        <f t="shared" si="45"/>
        <v>68.760000000000005</v>
      </c>
      <c r="AB131" s="93">
        <f t="shared" si="45"/>
        <v>71.280000000000015</v>
      </c>
      <c r="AC131" s="93">
        <f t="shared" si="45"/>
        <v>73.799999999999983</v>
      </c>
      <c r="AD131" s="93">
        <f t="shared" si="45"/>
        <v>76.72</v>
      </c>
      <c r="AE131" s="93">
        <f t="shared" si="45"/>
        <v>79.640000000000015</v>
      </c>
      <c r="AF131" s="93">
        <f t="shared" si="45"/>
        <v>82.559999999999988</v>
      </c>
      <c r="AG131" s="93">
        <f t="shared" si="45"/>
        <v>85.48</v>
      </c>
      <c r="AH131" s="93">
        <f t="shared" si="45"/>
        <v>88.399999999999991</v>
      </c>
    </row>
    <row r="132" spans="1:34" x14ac:dyDescent="0.2">
      <c r="A132" s="82">
        <v>8</v>
      </c>
      <c r="B132" s="92">
        <v>1.2</v>
      </c>
      <c r="C132" s="84">
        <f t="shared" si="24"/>
        <v>8012</v>
      </c>
      <c r="D132" s="88">
        <f t="shared" si="45"/>
        <v>30.600000000000005</v>
      </c>
      <c r="E132" s="88">
        <f t="shared" si="45"/>
        <v>31.679999999999996</v>
      </c>
      <c r="F132" s="88">
        <f t="shared" si="45"/>
        <v>32.76</v>
      </c>
      <c r="G132" s="88">
        <f t="shared" si="45"/>
        <v>33.840000000000003</v>
      </c>
      <c r="H132" s="88">
        <f t="shared" si="45"/>
        <v>34.920000000000009</v>
      </c>
      <c r="I132" s="88">
        <f t="shared" si="45"/>
        <v>36</v>
      </c>
      <c r="J132" s="88">
        <f t="shared" si="45"/>
        <v>37.440000000000005</v>
      </c>
      <c r="K132" s="88">
        <f t="shared" si="45"/>
        <v>38.88000000000001</v>
      </c>
      <c r="L132" s="88">
        <f t="shared" si="45"/>
        <v>40.319999999999993</v>
      </c>
      <c r="M132" s="88">
        <f t="shared" si="45"/>
        <v>41.76</v>
      </c>
      <c r="N132" s="88">
        <f t="shared" si="45"/>
        <v>43.199999999999996</v>
      </c>
      <c r="O132" s="88">
        <f t="shared" si="45"/>
        <v>44.96</v>
      </c>
      <c r="P132" s="88">
        <f t="shared" si="45"/>
        <v>46.720000000000006</v>
      </c>
      <c r="Q132" s="88">
        <f t="shared" si="45"/>
        <v>48.480000000000011</v>
      </c>
      <c r="R132" s="88">
        <f t="shared" si="45"/>
        <v>50.239999999999995</v>
      </c>
      <c r="S132" s="88">
        <f t="shared" si="45"/>
        <v>52</v>
      </c>
      <c r="T132" s="88">
        <f t="shared" si="45"/>
        <v>54.11999999999999</v>
      </c>
      <c r="U132" s="88">
        <f t="shared" si="45"/>
        <v>56.24</v>
      </c>
      <c r="V132" s="88">
        <f t="shared" si="45"/>
        <v>58.359999999999985</v>
      </c>
      <c r="W132" s="88">
        <f t="shared" si="45"/>
        <v>60.47999999999999</v>
      </c>
      <c r="X132" s="88">
        <f t="shared" si="45"/>
        <v>62.600000000000009</v>
      </c>
      <c r="Y132" s="88">
        <f t="shared" si="45"/>
        <v>65.239999999999995</v>
      </c>
      <c r="Z132" s="88">
        <f t="shared" si="45"/>
        <v>67.879999999999981</v>
      </c>
      <c r="AA132" s="88">
        <f t="shared" si="45"/>
        <v>70.52000000000001</v>
      </c>
      <c r="AB132" s="88">
        <f t="shared" si="45"/>
        <v>73.16</v>
      </c>
      <c r="AC132" s="88">
        <f t="shared" si="45"/>
        <v>75.799999999999983</v>
      </c>
      <c r="AD132" s="88">
        <f t="shared" si="45"/>
        <v>78.800000000000011</v>
      </c>
      <c r="AE132" s="88">
        <f t="shared" si="45"/>
        <v>81.8</v>
      </c>
      <c r="AF132" s="88">
        <f t="shared" si="45"/>
        <v>84.799999999999983</v>
      </c>
      <c r="AG132" s="88">
        <f t="shared" si="45"/>
        <v>87.799999999999969</v>
      </c>
      <c r="AH132" s="88">
        <f t="shared" si="45"/>
        <v>90.799999999999983</v>
      </c>
    </row>
    <row r="133" spans="1:34" x14ac:dyDescent="0.2">
      <c r="A133" s="82">
        <v>8</v>
      </c>
      <c r="B133" s="83">
        <v>1.4</v>
      </c>
      <c r="C133" s="84">
        <f t="shared" si="24"/>
        <v>8014</v>
      </c>
      <c r="D133" s="93">
        <f t="shared" si="45"/>
        <v>30.600000000000005</v>
      </c>
      <c r="E133" s="93">
        <f t="shared" si="45"/>
        <v>31.88</v>
      </c>
      <c r="F133" s="93">
        <f t="shared" si="45"/>
        <v>33.159999999999989</v>
      </c>
      <c r="G133" s="93">
        <f t="shared" si="45"/>
        <v>34.439999999999991</v>
      </c>
      <c r="H133" s="93">
        <f t="shared" si="45"/>
        <v>35.719999999999992</v>
      </c>
      <c r="I133" s="93">
        <f t="shared" si="45"/>
        <v>37</v>
      </c>
      <c r="J133" s="93">
        <f t="shared" si="45"/>
        <v>38.440000000000005</v>
      </c>
      <c r="K133" s="93">
        <f t="shared" si="45"/>
        <v>39.88000000000001</v>
      </c>
      <c r="L133" s="93">
        <f t="shared" si="45"/>
        <v>41.319999999999993</v>
      </c>
      <c r="M133" s="93">
        <f t="shared" si="45"/>
        <v>42.76</v>
      </c>
      <c r="N133" s="93">
        <f t="shared" si="45"/>
        <v>44.199999999999996</v>
      </c>
      <c r="O133" s="93">
        <f t="shared" si="45"/>
        <v>45.96</v>
      </c>
      <c r="P133" s="93">
        <f t="shared" si="45"/>
        <v>47.720000000000006</v>
      </c>
      <c r="Q133" s="93">
        <f t="shared" si="45"/>
        <v>49.480000000000011</v>
      </c>
      <c r="R133" s="93">
        <f t="shared" si="45"/>
        <v>51.239999999999995</v>
      </c>
      <c r="S133" s="93">
        <f t="shared" si="45"/>
        <v>53</v>
      </c>
      <c r="T133" s="93">
        <f t="shared" si="45"/>
        <v>55.320000000000007</v>
      </c>
      <c r="U133" s="93">
        <f t="shared" si="45"/>
        <v>57.64</v>
      </c>
      <c r="V133" s="93">
        <f t="shared" si="45"/>
        <v>59.959999999999994</v>
      </c>
      <c r="W133" s="93">
        <f t="shared" si="45"/>
        <v>62.279999999999987</v>
      </c>
      <c r="X133" s="93">
        <f t="shared" si="45"/>
        <v>64.600000000000009</v>
      </c>
      <c r="Y133" s="93">
        <f t="shared" si="45"/>
        <v>67.239999999999995</v>
      </c>
      <c r="Z133" s="93">
        <f t="shared" si="45"/>
        <v>69.879999999999981</v>
      </c>
      <c r="AA133" s="93">
        <f t="shared" si="45"/>
        <v>72.52000000000001</v>
      </c>
      <c r="AB133" s="93">
        <f t="shared" si="45"/>
        <v>75.16</v>
      </c>
      <c r="AC133" s="93">
        <f t="shared" si="45"/>
        <v>77.799999999999983</v>
      </c>
      <c r="AD133" s="93">
        <f t="shared" si="45"/>
        <v>80.88</v>
      </c>
      <c r="AE133" s="93">
        <f t="shared" si="45"/>
        <v>83.960000000000008</v>
      </c>
      <c r="AF133" s="93">
        <f t="shared" si="45"/>
        <v>87.039999999999978</v>
      </c>
      <c r="AG133" s="93">
        <f t="shared" si="45"/>
        <v>90.11999999999999</v>
      </c>
      <c r="AH133" s="93">
        <f t="shared" si="45"/>
        <v>93.200000000000017</v>
      </c>
    </row>
    <row r="134" spans="1:34" x14ac:dyDescent="0.2">
      <c r="A134" s="82">
        <v>8</v>
      </c>
      <c r="B134" s="92">
        <v>1.6</v>
      </c>
      <c r="C134" s="84">
        <f t="shared" si="24"/>
        <v>8016</v>
      </c>
      <c r="D134" s="88">
        <f t="shared" si="45"/>
        <v>31.600000000000005</v>
      </c>
      <c r="E134" s="88">
        <f t="shared" si="45"/>
        <v>32.759999999999991</v>
      </c>
      <c r="F134" s="88">
        <f t="shared" si="45"/>
        <v>33.919999999999995</v>
      </c>
      <c r="G134" s="88">
        <f t="shared" si="45"/>
        <v>35.08</v>
      </c>
      <c r="H134" s="88">
        <f t="shared" si="45"/>
        <v>36.24</v>
      </c>
      <c r="I134" s="88">
        <f t="shared" si="45"/>
        <v>37.399999999999991</v>
      </c>
      <c r="J134" s="88">
        <f t="shared" si="45"/>
        <v>38.959999999999994</v>
      </c>
      <c r="K134" s="88">
        <f t="shared" si="45"/>
        <v>40.519999999999996</v>
      </c>
      <c r="L134" s="88">
        <f t="shared" si="45"/>
        <v>42.08</v>
      </c>
      <c r="M134" s="88">
        <f t="shared" si="45"/>
        <v>43.64</v>
      </c>
      <c r="N134" s="88">
        <f t="shared" si="45"/>
        <v>45.199999999999996</v>
      </c>
      <c r="O134" s="88">
        <f t="shared" si="45"/>
        <v>47.040000000000006</v>
      </c>
      <c r="P134" s="88">
        <f t="shared" si="45"/>
        <v>48.879999999999995</v>
      </c>
      <c r="Q134" s="88">
        <f t="shared" si="45"/>
        <v>50.720000000000006</v>
      </c>
      <c r="R134" s="88">
        <f t="shared" si="45"/>
        <v>52.560000000000016</v>
      </c>
      <c r="S134" s="88">
        <f t="shared" si="45"/>
        <v>54.399999999999991</v>
      </c>
      <c r="T134" s="88">
        <f t="shared" si="45"/>
        <v>56.639999999999993</v>
      </c>
      <c r="U134" s="88">
        <f t="shared" si="45"/>
        <v>58.879999999999995</v>
      </c>
      <c r="V134" s="88">
        <f t="shared" si="45"/>
        <v>61.119999999999983</v>
      </c>
      <c r="W134" s="88">
        <f t="shared" si="45"/>
        <v>63.36</v>
      </c>
      <c r="X134" s="88">
        <f t="shared" si="45"/>
        <v>65.600000000000009</v>
      </c>
      <c r="Y134" s="88">
        <f t="shared" si="45"/>
        <v>68.400000000000006</v>
      </c>
      <c r="Z134" s="88">
        <f t="shared" si="45"/>
        <v>71.2</v>
      </c>
      <c r="AA134" s="88">
        <f t="shared" si="45"/>
        <v>74</v>
      </c>
      <c r="AB134" s="88">
        <f t="shared" si="45"/>
        <v>76.8</v>
      </c>
      <c r="AC134" s="88">
        <f t="shared" si="45"/>
        <v>79.600000000000009</v>
      </c>
      <c r="AD134" s="88">
        <f t="shared" si="45"/>
        <v>82.720000000000013</v>
      </c>
      <c r="AE134" s="88">
        <f t="shared" si="45"/>
        <v>85.839999999999975</v>
      </c>
      <c r="AF134" s="88">
        <f t="shared" si="45"/>
        <v>88.95999999999998</v>
      </c>
      <c r="AG134" s="88">
        <f t="shared" si="45"/>
        <v>92.079999999999984</v>
      </c>
      <c r="AH134" s="88">
        <f t="shared" si="45"/>
        <v>95.200000000000017</v>
      </c>
    </row>
    <row r="135" spans="1:34" x14ac:dyDescent="0.2">
      <c r="A135" s="82">
        <v>8</v>
      </c>
      <c r="B135" s="83">
        <v>1.8</v>
      </c>
      <c r="C135" s="84">
        <f t="shared" si="24"/>
        <v>8018</v>
      </c>
      <c r="D135" s="93">
        <f t="shared" si="45"/>
        <v>32.600000000000009</v>
      </c>
      <c r="E135" s="93">
        <f t="shared" si="45"/>
        <v>33.759999999999991</v>
      </c>
      <c r="F135" s="93">
        <f t="shared" si="45"/>
        <v>34.919999999999995</v>
      </c>
      <c r="G135" s="93">
        <f t="shared" si="45"/>
        <v>36.08</v>
      </c>
      <c r="H135" s="93">
        <f t="shared" si="45"/>
        <v>37.24</v>
      </c>
      <c r="I135" s="93">
        <f t="shared" si="45"/>
        <v>38.399999999999991</v>
      </c>
      <c r="J135" s="93">
        <f t="shared" si="45"/>
        <v>39.959999999999994</v>
      </c>
      <c r="K135" s="93">
        <f t="shared" si="45"/>
        <v>41.519999999999996</v>
      </c>
      <c r="L135" s="93">
        <f t="shared" si="45"/>
        <v>43.08</v>
      </c>
      <c r="M135" s="93">
        <f t="shared" si="45"/>
        <v>44.64</v>
      </c>
      <c r="N135" s="93">
        <f t="shared" si="45"/>
        <v>46.199999999999996</v>
      </c>
      <c r="O135" s="93">
        <f t="shared" si="45"/>
        <v>48.040000000000006</v>
      </c>
      <c r="P135" s="93">
        <f t="shared" si="45"/>
        <v>49.879999999999995</v>
      </c>
      <c r="Q135" s="93">
        <f t="shared" si="45"/>
        <v>51.720000000000006</v>
      </c>
      <c r="R135" s="93">
        <f t="shared" si="45"/>
        <v>53.560000000000016</v>
      </c>
      <c r="S135" s="93">
        <f t="shared" si="45"/>
        <v>55.399999999999991</v>
      </c>
      <c r="T135" s="93">
        <f t="shared" si="45"/>
        <v>57.84</v>
      </c>
      <c r="U135" s="93">
        <f t="shared" si="45"/>
        <v>60.28</v>
      </c>
      <c r="V135" s="93">
        <f t="shared" si="45"/>
        <v>62.719999999999992</v>
      </c>
      <c r="W135" s="93">
        <f t="shared" si="45"/>
        <v>65.160000000000011</v>
      </c>
      <c r="X135" s="93">
        <f t="shared" si="45"/>
        <v>67.600000000000009</v>
      </c>
      <c r="Y135" s="93">
        <f t="shared" si="45"/>
        <v>70.400000000000006</v>
      </c>
      <c r="Z135" s="93">
        <f t="shared" si="45"/>
        <v>73.2</v>
      </c>
      <c r="AA135" s="93">
        <f t="shared" si="45"/>
        <v>76</v>
      </c>
      <c r="AB135" s="93">
        <f t="shared" si="45"/>
        <v>78.8</v>
      </c>
      <c r="AC135" s="93">
        <f t="shared" si="45"/>
        <v>81.600000000000009</v>
      </c>
      <c r="AD135" s="93">
        <f t="shared" si="45"/>
        <v>84.8</v>
      </c>
      <c r="AE135" s="93">
        <f t="shared" si="45"/>
        <v>87.999999999999986</v>
      </c>
      <c r="AF135" s="93">
        <f t="shared" si="45"/>
        <v>91.199999999999974</v>
      </c>
      <c r="AG135" s="93">
        <f t="shared" si="45"/>
        <v>94.4</v>
      </c>
      <c r="AH135" s="93">
        <f t="shared" si="45"/>
        <v>97.600000000000009</v>
      </c>
    </row>
    <row r="136" spans="1:34" x14ac:dyDescent="0.2">
      <c r="A136" s="82">
        <v>8</v>
      </c>
      <c r="B136" s="92">
        <v>2</v>
      </c>
      <c r="C136" s="84">
        <f t="shared" si="24"/>
        <v>8020</v>
      </c>
      <c r="D136" s="88">
        <f t="shared" si="45"/>
        <v>33</v>
      </c>
      <c r="E136" s="88">
        <f t="shared" si="45"/>
        <v>34.28</v>
      </c>
      <c r="F136" s="88">
        <f t="shared" si="45"/>
        <v>35.56</v>
      </c>
      <c r="G136" s="88">
        <f t="shared" si="45"/>
        <v>36.840000000000003</v>
      </c>
      <c r="H136" s="88">
        <f t="shared" si="45"/>
        <v>38.120000000000005</v>
      </c>
      <c r="I136" s="88">
        <f t="shared" si="45"/>
        <v>39.399999999999991</v>
      </c>
      <c r="J136" s="88">
        <f t="shared" si="45"/>
        <v>40.839999999999996</v>
      </c>
      <c r="K136" s="88">
        <f t="shared" ref="K136:AH136" si="46">-(K91-K166)*1/5+K121</f>
        <v>42.28</v>
      </c>
      <c r="L136" s="88">
        <f t="shared" si="46"/>
        <v>43.720000000000006</v>
      </c>
      <c r="M136" s="88">
        <f t="shared" si="46"/>
        <v>45.160000000000011</v>
      </c>
      <c r="N136" s="88">
        <f t="shared" si="46"/>
        <v>46.600000000000009</v>
      </c>
      <c r="O136" s="88">
        <f t="shared" si="46"/>
        <v>48.639999999999993</v>
      </c>
      <c r="P136" s="88">
        <f t="shared" si="46"/>
        <v>50.68</v>
      </c>
      <c r="Q136" s="88">
        <f t="shared" si="46"/>
        <v>52.719999999999985</v>
      </c>
      <c r="R136" s="88">
        <f t="shared" si="46"/>
        <v>54.759999999999991</v>
      </c>
      <c r="S136" s="88">
        <f t="shared" si="46"/>
        <v>56.800000000000004</v>
      </c>
      <c r="T136" s="88">
        <f t="shared" si="46"/>
        <v>59.240000000000009</v>
      </c>
      <c r="U136" s="88">
        <f t="shared" si="46"/>
        <v>61.679999999999993</v>
      </c>
      <c r="V136" s="88">
        <f t="shared" si="46"/>
        <v>64.120000000000019</v>
      </c>
      <c r="W136" s="88">
        <f t="shared" si="46"/>
        <v>66.56</v>
      </c>
      <c r="X136" s="88">
        <f t="shared" si="46"/>
        <v>69</v>
      </c>
      <c r="Y136" s="88">
        <f t="shared" si="46"/>
        <v>71.920000000000016</v>
      </c>
      <c r="Z136" s="88">
        <f t="shared" si="46"/>
        <v>74.839999999999989</v>
      </c>
      <c r="AA136" s="88">
        <f t="shared" si="46"/>
        <v>77.760000000000005</v>
      </c>
      <c r="AB136" s="88">
        <f t="shared" si="46"/>
        <v>80.680000000000021</v>
      </c>
      <c r="AC136" s="88">
        <f t="shared" si="46"/>
        <v>83.600000000000009</v>
      </c>
      <c r="AD136" s="88">
        <f t="shared" si="46"/>
        <v>86.879999999999981</v>
      </c>
      <c r="AE136" s="88">
        <f t="shared" si="46"/>
        <v>90.16</v>
      </c>
      <c r="AF136" s="88">
        <f t="shared" si="46"/>
        <v>93.440000000000012</v>
      </c>
      <c r="AG136" s="88">
        <f t="shared" si="46"/>
        <v>96.719999999999985</v>
      </c>
      <c r="AH136" s="88">
        <f t="shared" si="46"/>
        <v>100</v>
      </c>
    </row>
    <row r="137" spans="1:34" x14ac:dyDescent="0.2">
      <c r="A137" s="82">
        <v>8</v>
      </c>
      <c r="B137" s="83">
        <v>2.2000000000000002</v>
      </c>
      <c r="C137" s="84">
        <f t="shared" ref="C137:C200" si="47">(A137*100+B137)*10</f>
        <v>8022</v>
      </c>
      <c r="D137" s="93">
        <f t="shared" ref="D137:AH141" si="48">-(D92-D167)*1/5+D122</f>
        <v>33.600000000000009</v>
      </c>
      <c r="E137" s="93">
        <f t="shared" si="48"/>
        <v>34.839999999999996</v>
      </c>
      <c r="F137" s="93">
        <f t="shared" si="48"/>
        <v>36.080000000000005</v>
      </c>
      <c r="G137" s="93">
        <f t="shared" si="48"/>
        <v>37.319999999999993</v>
      </c>
      <c r="H137" s="93">
        <f t="shared" si="48"/>
        <v>38.56</v>
      </c>
      <c r="I137" s="93">
        <f t="shared" si="48"/>
        <v>39.800000000000004</v>
      </c>
      <c r="J137" s="93">
        <f t="shared" si="48"/>
        <v>41.360000000000007</v>
      </c>
      <c r="K137" s="93">
        <f t="shared" si="48"/>
        <v>42.919999999999987</v>
      </c>
      <c r="L137" s="93">
        <f t="shared" si="48"/>
        <v>44.47999999999999</v>
      </c>
      <c r="M137" s="93">
        <f t="shared" si="48"/>
        <v>46.039999999999992</v>
      </c>
      <c r="N137" s="93">
        <f t="shared" si="48"/>
        <v>47.600000000000009</v>
      </c>
      <c r="O137" s="93">
        <f t="shared" si="48"/>
        <v>49.639999999999993</v>
      </c>
      <c r="P137" s="93">
        <f t="shared" si="48"/>
        <v>51.68</v>
      </c>
      <c r="Q137" s="93">
        <f t="shared" si="48"/>
        <v>53.719999999999985</v>
      </c>
      <c r="R137" s="93">
        <f t="shared" si="48"/>
        <v>55.759999999999991</v>
      </c>
      <c r="S137" s="93">
        <f t="shared" si="48"/>
        <v>57.8</v>
      </c>
      <c r="T137" s="93">
        <f t="shared" si="48"/>
        <v>60.319999999999993</v>
      </c>
      <c r="U137" s="93">
        <f t="shared" si="48"/>
        <v>62.84</v>
      </c>
      <c r="V137" s="93">
        <f t="shared" si="48"/>
        <v>65.360000000000014</v>
      </c>
      <c r="W137" s="93">
        <f t="shared" si="48"/>
        <v>67.880000000000024</v>
      </c>
      <c r="X137" s="93">
        <f t="shared" si="48"/>
        <v>70.399999999999991</v>
      </c>
      <c r="Y137" s="93">
        <f t="shared" si="48"/>
        <v>73.320000000000007</v>
      </c>
      <c r="Z137" s="93">
        <f t="shared" si="48"/>
        <v>76.239999999999981</v>
      </c>
      <c r="AA137" s="93">
        <f t="shared" si="48"/>
        <v>79.16</v>
      </c>
      <c r="AB137" s="93">
        <f t="shared" si="48"/>
        <v>82.080000000000013</v>
      </c>
      <c r="AC137" s="93">
        <f t="shared" si="48"/>
        <v>85</v>
      </c>
      <c r="AD137" s="93">
        <f t="shared" si="48"/>
        <v>88.399999999999991</v>
      </c>
      <c r="AE137" s="93">
        <f t="shared" si="48"/>
        <v>91.799999999999983</v>
      </c>
      <c r="AF137" s="93">
        <f t="shared" si="48"/>
        <v>95.200000000000017</v>
      </c>
      <c r="AG137" s="93">
        <f t="shared" si="48"/>
        <v>98.600000000000009</v>
      </c>
      <c r="AH137" s="93">
        <f t="shared" si="48"/>
        <v>102</v>
      </c>
    </row>
    <row r="138" spans="1:34" x14ac:dyDescent="0.2">
      <c r="A138" s="82">
        <v>8</v>
      </c>
      <c r="B138" s="92">
        <v>2.4</v>
      </c>
      <c r="C138" s="84">
        <f t="shared" si="47"/>
        <v>8024</v>
      </c>
      <c r="D138" s="88">
        <f t="shared" si="48"/>
        <v>34</v>
      </c>
      <c r="E138" s="88">
        <f t="shared" si="48"/>
        <v>35.360000000000007</v>
      </c>
      <c r="F138" s="88">
        <f t="shared" si="48"/>
        <v>36.719999999999992</v>
      </c>
      <c r="G138" s="88">
        <f t="shared" si="48"/>
        <v>38.08</v>
      </c>
      <c r="H138" s="88">
        <f t="shared" si="48"/>
        <v>39.440000000000005</v>
      </c>
      <c r="I138" s="88">
        <f t="shared" si="48"/>
        <v>40.800000000000004</v>
      </c>
      <c r="J138" s="88">
        <f t="shared" si="48"/>
        <v>42.360000000000007</v>
      </c>
      <c r="K138" s="88">
        <f t="shared" si="48"/>
        <v>43.919999999999987</v>
      </c>
      <c r="L138" s="88">
        <f t="shared" si="48"/>
        <v>45.47999999999999</v>
      </c>
      <c r="M138" s="88">
        <f t="shared" si="48"/>
        <v>47.039999999999992</v>
      </c>
      <c r="N138" s="88">
        <f t="shared" si="48"/>
        <v>48.600000000000009</v>
      </c>
      <c r="O138" s="88">
        <f t="shared" si="48"/>
        <v>50.72</v>
      </c>
      <c r="P138" s="88">
        <f t="shared" si="48"/>
        <v>52.839999999999989</v>
      </c>
      <c r="Q138" s="88">
        <f t="shared" si="48"/>
        <v>54.959999999999994</v>
      </c>
      <c r="R138" s="88">
        <f t="shared" si="48"/>
        <v>57.08</v>
      </c>
      <c r="S138" s="88">
        <f t="shared" si="48"/>
        <v>59.2</v>
      </c>
      <c r="T138" s="88">
        <f t="shared" si="48"/>
        <v>61.64</v>
      </c>
      <c r="U138" s="88">
        <f t="shared" si="48"/>
        <v>64.079999999999984</v>
      </c>
      <c r="V138" s="88">
        <f t="shared" si="48"/>
        <v>66.52000000000001</v>
      </c>
      <c r="W138" s="88">
        <f t="shared" si="48"/>
        <v>68.959999999999994</v>
      </c>
      <c r="X138" s="88">
        <f t="shared" si="48"/>
        <v>71.399999999999991</v>
      </c>
      <c r="Y138" s="88">
        <f t="shared" si="48"/>
        <v>74.52</v>
      </c>
      <c r="Z138" s="88">
        <f t="shared" si="48"/>
        <v>77.64</v>
      </c>
      <c r="AA138" s="88">
        <f t="shared" si="48"/>
        <v>80.760000000000005</v>
      </c>
      <c r="AB138" s="88">
        <f t="shared" si="48"/>
        <v>83.879999999999967</v>
      </c>
      <c r="AC138" s="88">
        <f t="shared" si="48"/>
        <v>87</v>
      </c>
      <c r="AD138" s="88">
        <f t="shared" si="48"/>
        <v>90.480000000000018</v>
      </c>
      <c r="AE138" s="88">
        <f t="shared" si="48"/>
        <v>93.96</v>
      </c>
      <c r="AF138" s="88">
        <f t="shared" si="48"/>
        <v>97.440000000000012</v>
      </c>
      <c r="AG138" s="88">
        <f t="shared" si="48"/>
        <v>100.91999999999999</v>
      </c>
      <c r="AH138" s="88">
        <f t="shared" si="48"/>
        <v>104.39999999999999</v>
      </c>
    </row>
    <row r="139" spans="1:34" x14ac:dyDescent="0.2">
      <c r="A139" s="82">
        <v>8</v>
      </c>
      <c r="B139" s="83">
        <v>2.6</v>
      </c>
      <c r="C139" s="84">
        <f t="shared" si="47"/>
        <v>8026</v>
      </c>
      <c r="D139" s="93">
        <f t="shared" si="48"/>
        <v>35</v>
      </c>
      <c r="E139" s="93">
        <f t="shared" si="48"/>
        <v>36.360000000000007</v>
      </c>
      <c r="F139" s="93">
        <f t="shared" si="48"/>
        <v>37.720000000000013</v>
      </c>
      <c r="G139" s="93">
        <f t="shared" si="48"/>
        <v>39.08</v>
      </c>
      <c r="H139" s="93">
        <f t="shared" si="48"/>
        <v>40.440000000000005</v>
      </c>
      <c r="I139" s="93">
        <f t="shared" si="48"/>
        <v>41.800000000000004</v>
      </c>
      <c r="J139" s="93">
        <f t="shared" si="48"/>
        <v>43.360000000000007</v>
      </c>
      <c r="K139" s="93">
        <f t="shared" si="48"/>
        <v>44.919999999999987</v>
      </c>
      <c r="L139" s="93">
        <f t="shared" si="48"/>
        <v>46.47999999999999</v>
      </c>
      <c r="M139" s="93">
        <f t="shared" si="48"/>
        <v>48.039999999999992</v>
      </c>
      <c r="N139" s="93">
        <f t="shared" si="48"/>
        <v>49.600000000000009</v>
      </c>
      <c r="O139" s="93">
        <f t="shared" si="48"/>
        <v>51.72</v>
      </c>
      <c r="P139" s="93">
        <f t="shared" si="48"/>
        <v>53.839999999999989</v>
      </c>
      <c r="Q139" s="93">
        <f t="shared" si="48"/>
        <v>55.959999999999994</v>
      </c>
      <c r="R139" s="93">
        <f t="shared" si="48"/>
        <v>58.08</v>
      </c>
      <c r="S139" s="93">
        <f t="shared" si="48"/>
        <v>60.2</v>
      </c>
      <c r="T139" s="93">
        <f t="shared" si="48"/>
        <v>62.84</v>
      </c>
      <c r="U139" s="93">
        <f t="shared" si="48"/>
        <v>65.47999999999999</v>
      </c>
      <c r="V139" s="93">
        <f t="shared" si="48"/>
        <v>68.119999999999976</v>
      </c>
      <c r="W139" s="93">
        <f t="shared" si="48"/>
        <v>70.760000000000005</v>
      </c>
      <c r="X139" s="93">
        <f t="shared" si="48"/>
        <v>73.399999999999991</v>
      </c>
      <c r="Y139" s="93">
        <f t="shared" si="48"/>
        <v>76.399999999999977</v>
      </c>
      <c r="Z139" s="93">
        <f t="shared" si="48"/>
        <v>79.400000000000006</v>
      </c>
      <c r="AA139" s="93">
        <f t="shared" si="48"/>
        <v>82.399999999999991</v>
      </c>
      <c r="AB139" s="93">
        <f t="shared" si="48"/>
        <v>85.399999999999977</v>
      </c>
      <c r="AC139" s="93">
        <f t="shared" si="48"/>
        <v>88.399999999999991</v>
      </c>
      <c r="AD139" s="93">
        <f t="shared" si="48"/>
        <v>91.999999999999986</v>
      </c>
      <c r="AE139" s="93">
        <f t="shared" si="48"/>
        <v>95.600000000000023</v>
      </c>
      <c r="AF139" s="93">
        <f t="shared" si="48"/>
        <v>99.200000000000017</v>
      </c>
      <c r="AG139" s="93">
        <f t="shared" si="48"/>
        <v>102.80000000000001</v>
      </c>
      <c r="AH139" s="93">
        <f t="shared" si="48"/>
        <v>106.39999999999999</v>
      </c>
    </row>
    <row r="140" spans="1:34" x14ac:dyDescent="0.2">
      <c r="A140" s="82">
        <v>8</v>
      </c>
      <c r="B140" s="92">
        <v>2.8</v>
      </c>
      <c r="C140" s="84">
        <f t="shared" si="47"/>
        <v>8028</v>
      </c>
      <c r="D140" s="88">
        <f t="shared" si="48"/>
        <v>35</v>
      </c>
      <c r="E140" s="88">
        <f t="shared" si="48"/>
        <v>36.360000000000007</v>
      </c>
      <c r="F140" s="88">
        <f t="shared" si="48"/>
        <v>37.720000000000013</v>
      </c>
      <c r="G140" s="88">
        <f t="shared" si="48"/>
        <v>39.08</v>
      </c>
      <c r="H140" s="88">
        <f t="shared" si="48"/>
        <v>40.440000000000005</v>
      </c>
      <c r="I140" s="88">
        <f t="shared" si="48"/>
        <v>41.800000000000004</v>
      </c>
      <c r="J140" s="88">
        <f t="shared" si="48"/>
        <v>43.560000000000009</v>
      </c>
      <c r="K140" s="88">
        <f t="shared" si="48"/>
        <v>45.319999999999993</v>
      </c>
      <c r="L140" s="88">
        <f t="shared" si="48"/>
        <v>47.08</v>
      </c>
      <c r="M140" s="88">
        <f t="shared" si="48"/>
        <v>48.84</v>
      </c>
      <c r="N140" s="88">
        <f t="shared" si="48"/>
        <v>50.600000000000009</v>
      </c>
      <c r="O140" s="88">
        <f t="shared" si="48"/>
        <v>52.72</v>
      </c>
      <c r="P140" s="88">
        <f t="shared" si="48"/>
        <v>54.839999999999989</v>
      </c>
      <c r="Q140" s="88">
        <f t="shared" si="48"/>
        <v>56.959999999999994</v>
      </c>
      <c r="R140" s="88">
        <f t="shared" si="48"/>
        <v>59.08</v>
      </c>
      <c r="S140" s="88">
        <f t="shared" si="48"/>
        <v>61.20000000000001</v>
      </c>
      <c r="T140" s="88">
        <f t="shared" si="48"/>
        <v>63.919999999999995</v>
      </c>
      <c r="U140" s="88">
        <f t="shared" si="48"/>
        <v>66.64</v>
      </c>
      <c r="V140" s="88">
        <f t="shared" si="48"/>
        <v>69.360000000000014</v>
      </c>
      <c r="W140" s="88">
        <f t="shared" si="48"/>
        <v>72.079999999999984</v>
      </c>
      <c r="X140" s="88">
        <f t="shared" si="48"/>
        <v>74.799999999999983</v>
      </c>
      <c r="Y140" s="88">
        <f t="shared" si="48"/>
        <v>77.919999999999987</v>
      </c>
      <c r="Z140" s="88">
        <f t="shared" si="48"/>
        <v>81.039999999999992</v>
      </c>
      <c r="AA140" s="88">
        <f t="shared" si="48"/>
        <v>84.16</v>
      </c>
      <c r="AB140" s="88">
        <f t="shared" si="48"/>
        <v>87.28</v>
      </c>
      <c r="AC140" s="88">
        <f t="shared" si="48"/>
        <v>90.399999999999991</v>
      </c>
      <c r="AD140" s="88">
        <f t="shared" si="48"/>
        <v>93.999999999999986</v>
      </c>
      <c r="AE140" s="88">
        <f t="shared" si="48"/>
        <v>97.600000000000023</v>
      </c>
      <c r="AF140" s="88">
        <f t="shared" si="48"/>
        <v>101.20000000000002</v>
      </c>
      <c r="AG140" s="88">
        <f t="shared" si="48"/>
        <v>104.80000000000001</v>
      </c>
      <c r="AH140" s="88">
        <f t="shared" si="48"/>
        <v>108.39999999999999</v>
      </c>
    </row>
    <row r="141" spans="1:34" x14ac:dyDescent="0.2">
      <c r="A141" s="82">
        <v>8</v>
      </c>
      <c r="B141" s="83">
        <v>3</v>
      </c>
      <c r="C141" s="84">
        <f t="shared" si="47"/>
        <v>8030</v>
      </c>
      <c r="D141" s="93">
        <f t="shared" si="48"/>
        <v>36</v>
      </c>
      <c r="E141" s="93">
        <f t="shared" si="48"/>
        <v>37.360000000000007</v>
      </c>
      <c r="F141" s="93">
        <f t="shared" si="48"/>
        <v>38.720000000000013</v>
      </c>
      <c r="G141" s="93">
        <f t="shared" si="48"/>
        <v>40.08</v>
      </c>
      <c r="H141" s="93">
        <f t="shared" si="48"/>
        <v>41.440000000000005</v>
      </c>
      <c r="I141" s="93">
        <f t="shared" si="48"/>
        <v>42.800000000000004</v>
      </c>
      <c r="J141" s="93">
        <f t="shared" si="48"/>
        <v>44.639999999999993</v>
      </c>
      <c r="K141" s="93">
        <f t="shared" si="48"/>
        <v>46.480000000000004</v>
      </c>
      <c r="L141" s="93">
        <f t="shared" si="48"/>
        <v>48.320000000000014</v>
      </c>
      <c r="M141" s="93">
        <f t="shared" si="48"/>
        <v>50.160000000000004</v>
      </c>
      <c r="N141" s="93">
        <f t="shared" si="48"/>
        <v>52</v>
      </c>
      <c r="O141" s="93">
        <f t="shared" si="48"/>
        <v>54.11999999999999</v>
      </c>
      <c r="P141" s="93">
        <f t="shared" si="48"/>
        <v>56.24</v>
      </c>
      <c r="Q141" s="93">
        <f t="shared" si="48"/>
        <v>58.359999999999985</v>
      </c>
      <c r="R141" s="93">
        <f t="shared" si="48"/>
        <v>60.47999999999999</v>
      </c>
      <c r="S141" s="93">
        <f t="shared" si="48"/>
        <v>62.600000000000009</v>
      </c>
      <c r="T141" s="93">
        <f t="shared" si="48"/>
        <v>65.239999999999995</v>
      </c>
      <c r="U141" s="93">
        <f t="shared" si="48"/>
        <v>67.879999999999981</v>
      </c>
      <c r="V141" s="93">
        <f t="shared" si="48"/>
        <v>70.52000000000001</v>
      </c>
      <c r="W141" s="93">
        <f t="shared" si="48"/>
        <v>73.16</v>
      </c>
      <c r="X141" s="93">
        <f t="shared" si="48"/>
        <v>75.799999999999983</v>
      </c>
      <c r="Y141" s="93">
        <f t="shared" si="48"/>
        <v>79.000000000000014</v>
      </c>
      <c r="Z141" s="93">
        <f t="shared" si="48"/>
        <v>82.2</v>
      </c>
      <c r="AA141" s="93">
        <f t="shared" si="48"/>
        <v>85.399999999999991</v>
      </c>
      <c r="AB141" s="93">
        <f t="shared" si="48"/>
        <v>88.59999999999998</v>
      </c>
      <c r="AC141" s="93">
        <f t="shared" si="48"/>
        <v>91.799999999999983</v>
      </c>
      <c r="AD141" s="93">
        <f t="shared" si="48"/>
        <v>95.48</v>
      </c>
      <c r="AE141" s="93">
        <f t="shared" si="48"/>
        <v>99.160000000000025</v>
      </c>
      <c r="AF141" s="93">
        <f t="shared" si="48"/>
        <v>102.84</v>
      </c>
      <c r="AG141" s="93">
        <f t="shared" si="48"/>
        <v>106.52000000000002</v>
      </c>
      <c r="AH141" s="93">
        <f t="shared" si="48"/>
        <v>110.20000000000002</v>
      </c>
    </row>
    <row r="142" spans="1:34" x14ac:dyDescent="0.2">
      <c r="A142" s="82">
        <v>9</v>
      </c>
      <c r="B142" s="83">
        <v>0</v>
      </c>
      <c r="C142" s="84">
        <f t="shared" si="47"/>
        <v>9000</v>
      </c>
      <c r="D142" s="93">
        <v>25.6</v>
      </c>
      <c r="E142" s="93">
        <v>26.68</v>
      </c>
      <c r="F142" s="93">
        <v>27.76</v>
      </c>
      <c r="G142" s="93">
        <v>28.84</v>
      </c>
      <c r="H142" s="93">
        <v>29.92</v>
      </c>
      <c r="I142" s="93">
        <v>31</v>
      </c>
      <c r="J142" s="93">
        <v>32.24</v>
      </c>
      <c r="K142" s="93">
        <v>33.479999999999997</v>
      </c>
      <c r="L142" s="93">
        <v>34.72</v>
      </c>
      <c r="M142" s="93">
        <v>35.96</v>
      </c>
      <c r="N142" s="93">
        <v>37.200000000000003</v>
      </c>
      <c r="O142" s="93">
        <v>38.68</v>
      </c>
      <c r="P142" s="93">
        <v>40.159999999999997</v>
      </c>
      <c r="Q142" s="93">
        <v>41.64</v>
      </c>
      <c r="R142" s="93">
        <v>43.12</v>
      </c>
      <c r="S142" s="93">
        <v>44.6</v>
      </c>
      <c r="T142" s="93">
        <v>46.32</v>
      </c>
      <c r="U142" s="93">
        <v>48.04</v>
      </c>
      <c r="V142" s="93">
        <v>49.76</v>
      </c>
      <c r="W142" s="93">
        <v>51.48</v>
      </c>
      <c r="X142" s="93">
        <v>53.2</v>
      </c>
      <c r="Y142" s="93">
        <v>55.16</v>
      </c>
      <c r="Z142" s="93">
        <v>57.12</v>
      </c>
      <c r="AA142" s="93">
        <v>59.08</v>
      </c>
      <c r="AB142" s="93">
        <v>61.04</v>
      </c>
      <c r="AC142" s="93">
        <v>63</v>
      </c>
      <c r="AD142" s="93">
        <v>65.319999999999993</v>
      </c>
      <c r="AE142" s="93">
        <v>67.64</v>
      </c>
      <c r="AF142" s="93">
        <v>69.959999999999994</v>
      </c>
      <c r="AG142" s="93">
        <v>72.28</v>
      </c>
      <c r="AH142" s="93">
        <v>74.599999999999994</v>
      </c>
    </row>
    <row r="143" spans="1:34" x14ac:dyDescent="0.2">
      <c r="A143" s="82">
        <v>9</v>
      </c>
      <c r="B143" s="86">
        <v>0.4</v>
      </c>
      <c r="C143" s="84">
        <f t="shared" si="47"/>
        <v>9004</v>
      </c>
      <c r="D143" s="88">
        <f t="shared" ref="D143:AH151" si="49">-(D83-D158)*1/5+D128</f>
        <v>25.599999999999994</v>
      </c>
      <c r="E143" s="88">
        <f t="shared" si="49"/>
        <v>26.68</v>
      </c>
      <c r="F143" s="88">
        <f t="shared" si="49"/>
        <v>27.760000000000005</v>
      </c>
      <c r="G143" s="88">
        <f t="shared" si="49"/>
        <v>28.840000000000003</v>
      </c>
      <c r="H143" s="88">
        <f t="shared" si="49"/>
        <v>29.919999999999995</v>
      </c>
      <c r="I143" s="88">
        <f t="shared" si="49"/>
        <v>31</v>
      </c>
      <c r="J143" s="88">
        <f t="shared" si="49"/>
        <v>32.24</v>
      </c>
      <c r="K143" s="88">
        <f t="shared" si="49"/>
        <v>33.480000000000004</v>
      </c>
      <c r="L143" s="88">
        <f t="shared" si="49"/>
        <v>34.720000000000006</v>
      </c>
      <c r="M143" s="88">
        <f t="shared" si="49"/>
        <v>35.960000000000008</v>
      </c>
      <c r="N143" s="88">
        <f t="shared" si="49"/>
        <v>37.199999999999989</v>
      </c>
      <c r="O143" s="88">
        <f t="shared" si="49"/>
        <v>38.679999999999993</v>
      </c>
      <c r="P143" s="88">
        <f t="shared" si="49"/>
        <v>40.159999999999997</v>
      </c>
      <c r="Q143" s="88">
        <f t="shared" si="49"/>
        <v>41.64</v>
      </c>
      <c r="R143" s="88">
        <f t="shared" si="49"/>
        <v>43.120000000000005</v>
      </c>
      <c r="S143" s="88">
        <f t="shared" si="49"/>
        <v>44.599999999999994</v>
      </c>
      <c r="T143" s="88">
        <f t="shared" si="49"/>
        <v>46.320000000000007</v>
      </c>
      <c r="U143" s="88">
        <f t="shared" si="49"/>
        <v>48.039999999999992</v>
      </c>
      <c r="V143" s="88">
        <f t="shared" si="49"/>
        <v>49.760000000000005</v>
      </c>
      <c r="W143" s="88">
        <f t="shared" si="49"/>
        <v>51.480000000000018</v>
      </c>
      <c r="X143" s="88">
        <f t="shared" si="49"/>
        <v>53.199999999999989</v>
      </c>
      <c r="Y143" s="88">
        <f t="shared" si="49"/>
        <v>55.16</v>
      </c>
      <c r="Z143" s="88">
        <f t="shared" si="49"/>
        <v>57.120000000000005</v>
      </c>
      <c r="AA143" s="88">
        <f t="shared" si="49"/>
        <v>59.08</v>
      </c>
      <c r="AB143" s="88">
        <f t="shared" si="49"/>
        <v>61.039999999999971</v>
      </c>
      <c r="AC143" s="88">
        <f t="shared" si="49"/>
        <v>63</v>
      </c>
      <c r="AD143" s="88">
        <f t="shared" si="49"/>
        <v>65.319999999999979</v>
      </c>
      <c r="AE143" s="88">
        <f t="shared" si="49"/>
        <v>67.640000000000015</v>
      </c>
      <c r="AF143" s="88">
        <f t="shared" si="49"/>
        <v>69.959999999999994</v>
      </c>
      <c r="AG143" s="88">
        <f t="shared" si="49"/>
        <v>72.28000000000003</v>
      </c>
      <c r="AH143" s="88">
        <f t="shared" si="49"/>
        <v>74.600000000000023</v>
      </c>
    </row>
    <row r="144" spans="1:34" x14ac:dyDescent="0.2">
      <c r="A144" s="82">
        <v>9</v>
      </c>
      <c r="B144" s="83">
        <v>0.6</v>
      </c>
      <c r="C144" s="84">
        <f t="shared" si="47"/>
        <v>9006</v>
      </c>
      <c r="D144" s="93">
        <f t="shared" si="49"/>
        <v>26.599999999999994</v>
      </c>
      <c r="E144" s="93">
        <f t="shared" si="49"/>
        <v>27.68</v>
      </c>
      <c r="F144" s="93">
        <f t="shared" si="49"/>
        <v>28.760000000000005</v>
      </c>
      <c r="G144" s="93">
        <f t="shared" si="49"/>
        <v>29.840000000000003</v>
      </c>
      <c r="H144" s="93">
        <f t="shared" si="49"/>
        <v>30.919999999999991</v>
      </c>
      <c r="I144" s="93">
        <f t="shared" si="49"/>
        <v>32</v>
      </c>
      <c r="J144" s="93">
        <f t="shared" si="49"/>
        <v>33.280000000000008</v>
      </c>
      <c r="K144" s="93">
        <f t="shared" si="49"/>
        <v>34.559999999999988</v>
      </c>
      <c r="L144" s="93">
        <f t="shared" si="49"/>
        <v>35.839999999999996</v>
      </c>
      <c r="M144" s="93">
        <f t="shared" si="49"/>
        <v>37.120000000000005</v>
      </c>
      <c r="N144" s="93">
        <f t="shared" si="49"/>
        <v>38.400000000000006</v>
      </c>
      <c r="O144" s="93">
        <f t="shared" si="49"/>
        <v>39.88000000000001</v>
      </c>
      <c r="P144" s="93">
        <f t="shared" si="49"/>
        <v>41.359999999999985</v>
      </c>
      <c r="Q144" s="93">
        <f t="shared" si="49"/>
        <v>42.839999999999989</v>
      </c>
      <c r="R144" s="93">
        <f t="shared" si="49"/>
        <v>44.319999999999993</v>
      </c>
      <c r="S144" s="93">
        <f t="shared" si="49"/>
        <v>45.800000000000011</v>
      </c>
      <c r="T144" s="93">
        <f t="shared" si="49"/>
        <v>47.519999999999996</v>
      </c>
      <c r="U144" s="93">
        <f t="shared" si="49"/>
        <v>49.240000000000009</v>
      </c>
      <c r="V144" s="93">
        <f t="shared" si="49"/>
        <v>50.959999999999994</v>
      </c>
      <c r="W144" s="93">
        <f t="shared" si="49"/>
        <v>52.680000000000007</v>
      </c>
      <c r="X144" s="93">
        <f t="shared" si="49"/>
        <v>54.4</v>
      </c>
      <c r="Y144" s="93">
        <f t="shared" si="49"/>
        <v>56.52000000000001</v>
      </c>
      <c r="Z144" s="93">
        <f t="shared" si="49"/>
        <v>58.639999999999986</v>
      </c>
      <c r="AA144" s="93">
        <f t="shared" si="49"/>
        <v>60.760000000000012</v>
      </c>
      <c r="AB144" s="93">
        <f t="shared" si="49"/>
        <v>62.879999999999995</v>
      </c>
      <c r="AC144" s="93">
        <f t="shared" si="49"/>
        <v>65</v>
      </c>
      <c r="AD144" s="93">
        <f t="shared" si="49"/>
        <v>67.560000000000016</v>
      </c>
      <c r="AE144" s="93">
        <f t="shared" si="49"/>
        <v>70.119999999999976</v>
      </c>
      <c r="AF144" s="93">
        <f t="shared" si="49"/>
        <v>72.679999999999993</v>
      </c>
      <c r="AG144" s="93">
        <f t="shared" si="49"/>
        <v>75.240000000000009</v>
      </c>
      <c r="AH144" s="93">
        <f t="shared" si="49"/>
        <v>77.800000000000011</v>
      </c>
    </row>
    <row r="145" spans="1:34" x14ac:dyDescent="0.2">
      <c r="A145" s="82">
        <v>9</v>
      </c>
      <c r="B145" s="92">
        <v>0.8</v>
      </c>
      <c r="C145" s="84">
        <f t="shared" si="47"/>
        <v>9008</v>
      </c>
      <c r="D145" s="88">
        <f t="shared" si="49"/>
        <v>27.599999999999994</v>
      </c>
      <c r="E145" s="88">
        <f t="shared" si="49"/>
        <v>28.68</v>
      </c>
      <c r="F145" s="88">
        <f t="shared" si="49"/>
        <v>29.760000000000005</v>
      </c>
      <c r="G145" s="88">
        <f t="shared" si="49"/>
        <v>30.840000000000007</v>
      </c>
      <c r="H145" s="88">
        <f t="shared" si="49"/>
        <v>31.919999999999991</v>
      </c>
      <c r="I145" s="88">
        <f t="shared" si="49"/>
        <v>33</v>
      </c>
      <c r="J145" s="88">
        <f t="shared" si="49"/>
        <v>34.280000000000008</v>
      </c>
      <c r="K145" s="88">
        <f t="shared" si="49"/>
        <v>35.560000000000016</v>
      </c>
      <c r="L145" s="88">
        <f t="shared" si="49"/>
        <v>36.839999999999996</v>
      </c>
      <c r="M145" s="88">
        <f t="shared" si="49"/>
        <v>38.120000000000005</v>
      </c>
      <c r="N145" s="88">
        <f t="shared" si="49"/>
        <v>39.400000000000006</v>
      </c>
      <c r="O145" s="88">
        <f t="shared" si="49"/>
        <v>40.88000000000001</v>
      </c>
      <c r="P145" s="88">
        <f t="shared" si="49"/>
        <v>42.359999999999985</v>
      </c>
      <c r="Q145" s="88">
        <f t="shared" si="49"/>
        <v>43.839999999999989</v>
      </c>
      <c r="R145" s="88">
        <f t="shared" si="49"/>
        <v>45.319999999999993</v>
      </c>
      <c r="S145" s="88">
        <f t="shared" si="49"/>
        <v>46.800000000000011</v>
      </c>
      <c r="T145" s="88">
        <f t="shared" si="49"/>
        <v>48.719999999999992</v>
      </c>
      <c r="U145" s="88">
        <f t="shared" si="49"/>
        <v>50.64</v>
      </c>
      <c r="V145" s="88">
        <f t="shared" si="49"/>
        <v>52.559999999999988</v>
      </c>
      <c r="W145" s="88">
        <f t="shared" si="49"/>
        <v>54.480000000000004</v>
      </c>
      <c r="X145" s="88">
        <f t="shared" si="49"/>
        <v>56.4</v>
      </c>
      <c r="Y145" s="88">
        <f t="shared" si="49"/>
        <v>58.559999999999988</v>
      </c>
      <c r="Z145" s="88">
        <f t="shared" si="49"/>
        <v>60.72</v>
      </c>
      <c r="AA145" s="88">
        <f t="shared" si="49"/>
        <v>62.88000000000001</v>
      </c>
      <c r="AB145" s="88">
        <f t="shared" si="49"/>
        <v>65.04000000000002</v>
      </c>
      <c r="AC145" s="88">
        <f t="shared" si="49"/>
        <v>67.199999999999989</v>
      </c>
      <c r="AD145" s="88">
        <f t="shared" si="49"/>
        <v>69.760000000000005</v>
      </c>
      <c r="AE145" s="88">
        <f t="shared" si="49"/>
        <v>72.320000000000022</v>
      </c>
      <c r="AF145" s="88">
        <f t="shared" si="49"/>
        <v>74.880000000000038</v>
      </c>
      <c r="AG145" s="88">
        <f t="shared" si="49"/>
        <v>77.44</v>
      </c>
      <c r="AH145" s="88">
        <f t="shared" si="49"/>
        <v>80</v>
      </c>
    </row>
    <row r="146" spans="1:34" x14ac:dyDescent="0.2">
      <c r="A146" s="82">
        <v>9</v>
      </c>
      <c r="B146" s="83">
        <v>1</v>
      </c>
      <c r="C146" s="84">
        <f t="shared" si="47"/>
        <v>9010</v>
      </c>
      <c r="D146" s="93">
        <f t="shared" si="49"/>
        <v>27.8</v>
      </c>
      <c r="E146" s="93">
        <f t="shared" si="49"/>
        <v>28.879999999999995</v>
      </c>
      <c r="F146" s="93">
        <f t="shared" si="49"/>
        <v>29.959999999999994</v>
      </c>
      <c r="G146" s="93">
        <f t="shared" si="49"/>
        <v>31.04</v>
      </c>
      <c r="H146" s="93">
        <f t="shared" si="49"/>
        <v>32.120000000000005</v>
      </c>
      <c r="I146" s="93">
        <f t="shared" si="49"/>
        <v>33.199999999999989</v>
      </c>
      <c r="J146" s="93">
        <f t="shared" si="49"/>
        <v>34.479999999999997</v>
      </c>
      <c r="K146" s="93">
        <f t="shared" si="49"/>
        <v>35.760000000000005</v>
      </c>
      <c r="L146" s="93">
        <f t="shared" si="49"/>
        <v>37.040000000000013</v>
      </c>
      <c r="M146" s="93">
        <f t="shared" si="49"/>
        <v>38.320000000000022</v>
      </c>
      <c r="N146" s="93">
        <f t="shared" si="49"/>
        <v>39.599999999999994</v>
      </c>
      <c r="O146" s="93">
        <f t="shared" si="49"/>
        <v>41.28</v>
      </c>
      <c r="P146" s="93">
        <f t="shared" si="49"/>
        <v>42.960000000000008</v>
      </c>
      <c r="Q146" s="93">
        <f t="shared" si="49"/>
        <v>44.640000000000015</v>
      </c>
      <c r="R146" s="93">
        <f t="shared" si="49"/>
        <v>46.319999999999993</v>
      </c>
      <c r="S146" s="93">
        <f t="shared" si="49"/>
        <v>48</v>
      </c>
      <c r="T146" s="93">
        <f t="shared" si="49"/>
        <v>49.920000000000009</v>
      </c>
      <c r="U146" s="93">
        <f t="shared" si="49"/>
        <v>51.839999999999989</v>
      </c>
      <c r="V146" s="93">
        <f t="shared" si="49"/>
        <v>53.760000000000005</v>
      </c>
      <c r="W146" s="93">
        <f t="shared" si="49"/>
        <v>55.679999999999993</v>
      </c>
      <c r="X146" s="93">
        <f t="shared" si="49"/>
        <v>57.600000000000009</v>
      </c>
      <c r="Y146" s="93">
        <f t="shared" si="49"/>
        <v>59.959999999999994</v>
      </c>
      <c r="Z146" s="93">
        <f t="shared" si="49"/>
        <v>62.319999999999993</v>
      </c>
      <c r="AA146" s="93">
        <f t="shared" si="49"/>
        <v>64.680000000000007</v>
      </c>
      <c r="AB146" s="93">
        <f t="shared" si="49"/>
        <v>67.04000000000002</v>
      </c>
      <c r="AC146" s="93">
        <f t="shared" si="49"/>
        <v>69.399999999999977</v>
      </c>
      <c r="AD146" s="93">
        <f t="shared" si="49"/>
        <v>72.16</v>
      </c>
      <c r="AE146" s="93">
        <f t="shared" si="49"/>
        <v>74.920000000000016</v>
      </c>
      <c r="AF146" s="93">
        <f t="shared" si="49"/>
        <v>77.679999999999978</v>
      </c>
      <c r="AG146" s="93">
        <f t="shared" si="49"/>
        <v>80.44</v>
      </c>
      <c r="AH146" s="93">
        <f t="shared" si="49"/>
        <v>83.199999999999989</v>
      </c>
    </row>
    <row r="147" spans="1:34" x14ac:dyDescent="0.2">
      <c r="A147" s="82">
        <v>9</v>
      </c>
      <c r="B147" s="92">
        <v>1.2</v>
      </c>
      <c r="C147" s="84">
        <f t="shared" si="47"/>
        <v>9012</v>
      </c>
      <c r="D147" s="88">
        <f t="shared" si="49"/>
        <v>28.800000000000004</v>
      </c>
      <c r="E147" s="88">
        <f t="shared" si="49"/>
        <v>29.839999999999996</v>
      </c>
      <c r="F147" s="88">
        <f t="shared" si="49"/>
        <v>30.879999999999995</v>
      </c>
      <c r="G147" s="88">
        <f t="shared" si="49"/>
        <v>31.92</v>
      </c>
      <c r="H147" s="88">
        <f t="shared" si="49"/>
        <v>32.960000000000008</v>
      </c>
      <c r="I147" s="88">
        <f t="shared" si="49"/>
        <v>34</v>
      </c>
      <c r="J147" s="88">
        <f t="shared" si="49"/>
        <v>35.320000000000007</v>
      </c>
      <c r="K147" s="88">
        <f t="shared" si="49"/>
        <v>36.640000000000015</v>
      </c>
      <c r="L147" s="88">
        <f t="shared" si="49"/>
        <v>37.959999999999994</v>
      </c>
      <c r="M147" s="88">
        <f t="shared" si="49"/>
        <v>39.28</v>
      </c>
      <c r="N147" s="88">
        <f t="shared" si="49"/>
        <v>40.599999999999994</v>
      </c>
      <c r="O147" s="88">
        <f t="shared" si="49"/>
        <v>42.28</v>
      </c>
      <c r="P147" s="88">
        <f t="shared" si="49"/>
        <v>43.960000000000008</v>
      </c>
      <c r="Q147" s="88">
        <f t="shared" si="49"/>
        <v>45.640000000000015</v>
      </c>
      <c r="R147" s="88">
        <f t="shared" si="49"/>
        <v>47.319999999999993</v>
      </c>
      <c r="S147" s="88">
        <f t="shared" si="49"/>
        <v>49</v>
      </c>
      <c r="T147" s="88">
        <f t="shared" si="49"/>
        <v>50.959999999999987</v>
      </c>
      <c r="U147" s="88">
        <f t="shared" si="49"/>
        <v>52.92</v>
      </c>
      <c r="V147" s="88">
        <f t="shared" si="49"/>
        <v>54.879999999999981</v>
      </c>
      <c r="W147" s="88">
        <f t="shared" si="49"/>
        <v>56.839999999999989</v>
      </c>
      <c r="X147" s="88">
        <f t="shared" si="49"/>
        <v>58.800000000000011</v>
      </c>
      <c r="Y147" s="88">
        <f t="shared" si="49"/>
        <v>61.319999999999993</v>
      </c>
      <c r="Z147" s="88">
        <f t="shared" si="49"/>
        <v>63.839999999999982</v>
      </c>
      <c r="AA147" s="88">
        <f t="shared" si="49"/>
        <v>66.360000000000014</v>
      </c>
      <c r="AB147" s="88">
        <f t="shared" si="49"/>
        <v>68.88</v>
      </c>
      <c r="AC147" s="88">
        <f t="shared" si="49"/>
        <v>71.399999999999977</v>
      </c>
      <c r="AD147" s="88">
        <f t="shared" si="49"/>
        <v>74.200000000000017</v>
      </c>
      <c r="AE147" s="88">
        <f t="shared" si="49"/>
        <v>77</v>
      </c>
      <c r="AF147" s="88">
        <f t="shared" si="49"/>
        <v>79.799999999999983</v>
      </c>
      <c r="AG147" s="88">
        <f t="shared" si="49"/>
        <v>82.599999999999966</v>
      </c>
      <c r="AH147" s="88">
        <f t="shared" si="49"/>
        <v>85.399999999999977</v>
      </c>
    </row>
    <row r="148" spans="1:34" x14ac:dyDescent="0.2">
      <c r="A148" s="82">
        <v>9</v>
      </c>
      <c r="B148" s="83">
        <v>1.4</v>
      </c>
      <c r="C148" s="84">
        <f t="shared" si="47"/>
        <v>9014</v>
      </c>
      <c r="D148" s="93">
        <f t="shared" si="49"/>
        <v>28.800000000000004</v>
      </c>
      <c r="E148" s="93">
        <f t="shared" si="49"/>
        <v>30.04</v>
      </c>
      <c r="F148" s="93">
        <f t="shared" si="49"/>
        <v>31.27999999999999</v>
      </c>
      <c r="G148" s="93">
        <f t="shared" si="49"/>
        <v>32.519999999999989</v>
      </c>
      <c r="H148" s="93">
        <f t="shared" si="49"/>
        <v>33.759999999999991</v>
      </c>
      <c r="I148" s="93">
        <f t="shared" si="49"/>
        <v>35</v>
      </c>
      <c r="J148" s="93">
        <f t="shared" si="49"/>
        <v>36.320000000000007</v>
      </c>
      <c r="K148" s="93">
        <f t="shared" si="49"/>
        <v>37.640000000000015</v>
      </c>
      <c r="L148" s="93">
        <f t="shared" si="49"/>
        <v>38.959999999999994</v>
      </c>
      <c r="M148" s="93">
        <f t="shared" si="49"/>
        <v>40.28</v>
      </c>
      <c r="N148" s="93">
        <f t="shared" si="49"/>
        <v>41.599999999999994</v>
      </c>
      <c r="O148" s="93">
        <f t="shared" si="49"/>
        <v>43.28</v>
      </c>
      <c r="P148" s="93">
        <f t="shared" si="49"/>
        <v>44.960000000000008</v>
      </c>
      <c r="Q148" s="93">
        <f t="shared" si="49"/>
        <v>46.640000000000015</v>
      </c>
      <c r="R148" s="93">
        <f t="shared" si="49"/>
        <v>48.319999999999993</v>
      </c>
      <c r="S148" s="93">
        <f t="shared" si="49"/>
        <v>50</v>
      </c>
      <c r="T148" s="93">
        <f t="shared" si="49"/>
        <v>52.160000000000011</v>
      </c>
      <c r="U148" s="93">
        <f t="shared" si="49"/>
        <v>54.32</v>
      </c>
      <c r="V148" s="93">
        <f t="shared" si="49"/>
        <v>56.48</v>
      </c>
      <c r="W148" s="93">
        <f t="shared" si="49"/>
        <v>58.639999999999986</v>
      </c>
      <c r="X148" s="93">
        <f t="shared" si="49"/>
        <v>60.800000000000011</v>
      </c>
      <c r="Y148" s="93">
        <f t="shared" si="49"/>
        <v>63.319999999999993</v>
      </c>
      <c r="Z148" s="93">
        <f t="shared" si="49"/>
        <v>65.839999999999975</v>
      </c>
      <c r="AA148" s="93">
        <f t="shared" si="49"/>
        <v>68.360000000000014</v>
      </c>
      <c r="AB148" s="93">
        <f t="shared" si="49"/>
        <v>70.88</v>
      </c>
      <c r="AC148" s="93">
        <f t="shared" si="49"/>
        <v>73.399999999999977</v>
      </c>
      <c r="AD148" s="93">
        <f t="shared" si="49"/>
        <v>76.239999999999995</v>
      </c>
      <c r="AE148" s="93">
        <f t="shared" si="49"/>
        <v>79.080000000000013</v>
      </c>
      <c r="AF148" s="93">
        <f t="shared" si="49"/>
        <v>81.919999999999973</v>
      </c>
      <c r="AG148" s="93">
        <f t="shared" si="49"/>
        <v>84.759999999999991</v>
      </c>
      <c r="AH148" s="93">
        <f t="shared" si="49"/>
        <v>87.600000000000023</v>
      </c>
    </row>
    <row r="149" spans="1:34" x14ac:dyDescent="0.2">
      <c r="A149" s="82">
        <v>9</v>
      </c>
      <c r="B149" s="92">
        <v>1.6</v>
      </c>
      <c r="C149" s="84">
        <f t="shared" si="47"/>
        <v>9016</v>
      </c>
      <c r="D149" s="88">
        <f t="shared" si="49"/>
        <v>29.800000000000004</v>
      </c>
      <c r="E149" s="88">
        <f t="shared" si="49"/>
        <v>30.879999999999992</v>
      </c>
      <c r="F149" s="88">
        <f t="shared" si="49"/>
        <v>31.959999999999994</v>
      </c>
      <c r="G149" s="88">
        <f t="shared" si="49"/>
        <v>33.04</v>
      </c>
      <c r="H149" s="88">
        <f t="shared" si="49"/>
        <v>34.120000000000005</v>
      </c>
      <c r="I149" s="88">
        <f t="shared" si="49"/>
        <v>35.199999999999989</v>
      </c>
      <c r="J149" s="88">
        <f t="shared" si="49"/>
        <v>36.679999999999993</v>
      </c>
      <c r="K149" s="88">
        <f t="shared" si="49"/>
        <v>38.159999999999997</v>
      </c>
      <c r="L149" s="88">
        <f t="shared" si="49"/>
        <v>39.64</v>
      </c>
      <c r="M149" s="88">
        <f t="shared" si="49"/>
        <v>41.120000000000005</v>
      </c>
      <c r="N149" s="88">
        <f t="shared" si="49"/>
        <v>42.599999999999994</v>
      </c>
      <c r="O149" s="88">
        <f t="shared" si="49"/>
        <v>44.320000000000007</v>
      </c>
      <c r="P149" s="88">
        <f t="shared" si="49"/>
        <v>46.039999999999992</v>
      </c>
      <c r="Q149" s="88">
        <f t="shared" si="49"/>
        <v>47.760000000000005</v>
      </c>
      <c r="R149" s="88">
        <f t="shared" si="49"/>
        <v>49.480000000000018</v>
      </c>
      <c r="S149" s="88">
        <f t="shared" si="49"/>
        <v>51.199999999999989</v>
      </c>
      <c r="T149" s="88">
        <f t="shared" si="49"/>
        <v>53.319999999999993</v>
      </c>
      <c r="U149" s="88">
        <f t="shared" si="49"/>
        <v>55.44</v>
      </c>
      <c r="V149" s="88">
        <f t="shared" si="49"/>
        <v>57.559999999999988</v>
      </c>
      <c r="W149" s="88">
        <f t="shared" si="49"/>
        <v>59.680000000000007</v>
      </c>
      <c r="X149" s="88">
        <f t="shared" si="49"/>
        <v>61.800000000000011</v>
      </c>
      <c r="Y149" s="88">
        <f t="shared" si="49"/>
        <v>64.400000000000006</v>
      </c>
      <c r="Z149" s="88">
        <f t="shared" si="49"/>
        <v>67</v>
      </c>
      <c r="AA149" s="88">
        <f t="shared" si="49"/>
        <v>69.599999999999994</v>
      </c>
      <c r="AB149" s="88">
        <f t="shared" si="49"/>
        <v>72.199999999999989</v>
      </c>
      <c r="AC149" s="88">
        <f t="shared" si="49"/>
        <v>74.800000000000011</v>
      </c>
      <c r="AD149" s="88">
        <f t="shared" si="49"/>
        <v>77.760000000000019</v>
      </c>
      <c r="AE149" s="88">
        <f t="shared" si="49"/>
        <v>80.71999999999997</v>
      </c>
      <c r="AF149" s="88">
        <f t="shared" si="49"/>
        <v>83.679999999999978</v>
      </c>
      <c r="AG149" s="88">
        <f t="shared" si="49"/>
        <v>86.639999999999986</v>
      </c>
      <c r="AH149" s="88">
        <f t="shared" si="49"/>
        <v>89.600000000000023</v>
      </c>
    </row>
    <row r="150" spans="1:34" x14ac:dyDescent="0.2">
      <c r="A150" s="82">
        <v>9</v>
      </c>
      <c r="B150" s="83">
        <v>1.8</v>
      </c>
      <c r="C150" s="84">
        <f t="shared" si="47"/>
        <v>9018</v>
      </c>
      <c r="D150" s="93">
        <f t="shared" si="49"/>
        <v>30.800000000000008</v>
      </c>
      <c r="E150" s="93">
        <f t="shared" si="49"/>
        <v>31.879999999999992</v>
      </c>
      <c r="F150" s="93">
        <f t="shared" si="49"/>
        <v>32.959999999999994</v>
      </c>
      <c r="G150" s="93">
        <f t="shared" si="49"/>
        <v>34.04</v>
      </c>
      <c r="H150" s="93">
        <f t="shared" si="49"/>
        <v>35.120000000000005</v>
      </c>
      <c r="I150" s="93">
        <f t="shared" si="49"/>
        <v>36.199999999999989</v>
      </c>
      <c r="J150" s="93">
        <f t="shared" si="49"/>
        <v>37.679999999999993</v>
      </c>
      <c r="K150" s="93">
        <f t="shared" si="49"/>
        <v>39.159999999999997</v>
      </c>
      <c r="L150" s="93">
        <f t="shared" si="49"/>
        <v>40.64</v>
      </c>
      <c r="M150" s="93">
        <f t="shared" si="49"/>
        <v>42.120000000000005</v>
      </c>
      <c r="N150" s="93">
        <f t="shared" si="49"/>
        <v>43.599999999999994</v>
      </c>
      <c r="O150" s="93">
        <f t="shared" si="49"/>
        <v>45.320000000000007</v>
      </c>
      <c r="P150" s="93">
        <f t="shared" si="49"/>
        <v>47.039999999999992</v>
      </c>
      <c r="Q150" s="93">
        <f t="shared" si="49"/>
        <v>48.760000000000005</v>
      </c>
      <c r="R150" s="93">
        <f t="shared" si="49"/>
        <v>50.480000000000018</v>
      </c>
      <c r="S150" s="93">
        <f t="shared" si="49"/>
        <v>52.199999999999989</v>
      </c>
      <c r="T150" s="93">
        <f t="shared" si="49"/>
        <v>54.52</v>
      </c>
      <c r="U150" s="93">
        <f t="shared" si="49"/>
        <v>56.84</v>
      </c>
      <c r="V150" s="93">
        <f t="shared" si="49"/>
        <v>59.16</v>
      </c>
      <c r="W150" s="93">
        <f t="shared" si="49"/>
        <v>61.480000000000018</v>
      </c>
      <c r="X150" s="93">
        <f t="shared" si="49"/>
        <v>63.800000000000011</v>
      </c>
      <c r="Y150" s="93">
        <f t="shared" si="49"/>
        <v>66.400000000000006</v>
      </c>
      <c r="Z150" s="93">
        <f t="shared" si="49"/>
        <v>69</v>
      </c>
      <c r="AA150" s="93">
        <f t="shared" si="49"/>
        <v>71.599999999999994</v>
      </c>
      <c r="AB150" s="93">
        <f t="shared" si="49"/>
        <v>74.199999999999989</v>
      </c>
      <c r="AC150" s="93">
        <f t="shared" si="49"/>
        <v>76.800000000000011</v>
      </c>
      <c r="AD150" s="93">
        <f t="shared" si="49"/>
        <v>79.8</v>
      </c>
      <c r="AE150" s="93">
        <f t="shared" si="49"/>
        <v>82.799999999999983</v>
      </c>
      <c r="AF150" s="93">
        <f t="shared" si="49"/>
        <v>85.799999999999969</v>
      </c>
      <c r="AG150" s="93">
        <f t="shared" si="49"/>
        <v>88.800000000000011</v>
      </c>
      <c r="AH150" s="93">
        <f t="shared" si="49"/>
        <v>91.800000000000011</v>
      </c>
    </row>
    <row r="151" spans="1:34" x14ac:dyDescent="0.2">
      <c r="A151" s="82">
        <v>9</v>
      </c>
      <c r="B151" s="92">
        <v>2</v>
      </c>
      <c r="C151" s="84">
        <f t="shared" si="47"/>
        <v>9020</v>
      </c>
      <c r="D151" s="88">
        <f t="shared" si="49"/>
        <v>31</v>
      </c>
      <c r="E151" s="88">
        <f t="shared" si="49"/>
        <v>32.24</v>
      </c>
      <c r="F151" s="88">
        <f t="shared" si="49"/>
        <v>33.480000000000004</v>
      </c>
      <c r="G151" s="88">
        <f t="shared" si="49"/>
        <v>34.720000000000006</v>
      </c>
      <c r="H151" s="88">
        <f t="shared" si="49"/>
        <v>35.960000000000008</v>
      </c>
      <c r="I151" s="88">
        <f t="shared" si="49"/>
        <v>37.199999999999989</v>
      </c>
      <c r="J151" s="88">
        <f t="shared" si="49"/>
        <v>38.519999999999996</v>
      </c>
      <c r="K151" s="88">
        <f t="shared" ref="K151:AH151" si="50">-(K91-K166)*1/5+K136</f>
        <v>39.840000000000003</v>
      </c>
      <c r="L151" s="88">
        <f t="shared" si="50"/>
        <v>41.160000000000011</v>
      </c>
      <c r="M151" s="88">
        <f t="shared" si="50"/>
        <v>42.480000000000018</v>
      </c>
      <c r="N151" s="88">
        <f t="shared" si="50"/>
        <v>43.800000000000011</v>
      </c>
      <c r="O151" s="88">
        <f t="shared" si="50"/>
        <v>45.719999999999992</v>
      </c>
      <c r="P151" s="88">
        <f t="shared" si="50"/>
        <v>47.64</v>
      </c>
      <c r="Q151" s="88">
        <f t="shared" si="50"/>
        <v>49.559999999999981</v>
      </c>
      <c r="R151" s="88">
        <f t="shared" si="50"/>
        <v>51.47999999999999</v>
      </c>
      <c r="S151" s="88">
        <f t="shared" si="50"/>
        <v>53.400000000000006</v>
      </c>
      <c r="T151" s="88">
        <f t="shared" si="50"/>
        <v>55.720000000000013</v>
      </c>
      <c r="U151" s="88">
        <f t="shared" si="50"/>
        <v>58.039999999999992</v>
      </c>
      <c r="V151" s="88">
        <f t="shared" si="50"/>
        <v>60.360000000000021</v>
      </c>
      <c r="W151" s="88">
        <f t="shared" si="50"/>
        <v>62.680000000000007</v>
      </c>
      <c r="X151" s="88">
        <f t="shared" si="50"/>
        <v>65</v>
      </c>
      <c r="Y151" s="88">
        <f t="shared" si="50"/>
        <v>67.760000000000019</v>
      </c>
      <c r="Z151" s="88">
        <f t="shared" si="50"/>
        <v>70.519999999999982</v>
      </c>
      <c r="AA151" s="88">
        <f t="shared" si="50"/>
        <v>73.28</v>
      </c>
      <c r="AB151" s="88">
        <f t="shared" si="50"/>
        <v>76.04000000000002</v>
      </c>
      <c r="AC151" s="88">
        <f t="shared" si="50"/>
        <v>78.800000000000011</v>
      </c>
      <c r="AD151" s="88">
        <f t="shared" si="50"/>
        <v>81.839999999999975</v>
      </c>
      <c r="AE151" s="88">
        <f t="shared" si="50"/>
        <v>84.88</v>
      </c>
      <c r="AF151" s="88">
        <f t="shared" si="50"/>
        <v>87.920000000000016</v>
      </c>
      <c r="AG151" s="88">
        <f t="shared" si="50"/>
        <v>90.95999999999998</v>
      </c>
      <c r="AH151" s="88">
        <f t="shared" si="50"/>
        <v>94</v>
      </c>
    </row>
    <row r="152" spans="1:34" x14ac:dyDescent="0.2">
      <c r="A152" s="82">
        <v>9</v>
      </c>
      <c r="B152" s="83">
        <v>2.2000000000000002</v>
      </c>
      <c r="C152" s="84">
        <f t="shared" si="47"/>
        <v>9022</v>
      </c>
      <c r="D152" s="93">
        <f t="shared" ref="D152:AH156" si="51">-(D92-D167)*1/5+D137</f>
        <v>31.800000000000008</v>
      </c>
      <c r="E152" s="93">
        <f t="shared" si="51"/>
        <v>32.919999999999995</v>
      </c>
      <c r="F152" s="93">
        <f t="shared" si="51"/>
        <v>34.040000000000006</v>
      </c>
      <c r="G152" s="93">
        <f t="shared" si="51"/>
        <v>35.159999999999989</v>
      </c>
      <c r="H152" s="93">
        <f t="shared" si="51"/>
        <v>36.28</v>
      </c>
      <c r="I152" s="93">
        <f t="shared" si="51"/>
        <v>37.400000000000006</v>
      </c>
      <c r="J152" s="93">
        <f t="shared" si="51"/>
        <v>38.88000000000001</v>
      </c>
      <c r="K152" s="93">
        <f t="shared" si="51"/>
        <v>40.359999999999985</v>
      </c>
      <c r="L152" s="93">
        <f t="shared" si="51"/>
        <v>41.839999999999989</v>
      </c>
      <c r="M152" s="93">
        <f t="shared" si="51"/>
        <v>43.319999999999993</v>
      </c>
      <c r="N152" s="93">
        <f t="shared" si="51"/>
        <v>44.800000000000011</v>
      </c>
      <c r="O152" s="93">
        <f t="shared" si="51"/>
        <v>46.719999999999992</v>
      </c>
      <c r="P152" s="93">
        <f t="shared" si="51"/>
        <v>48.64</v>
      </c>
      <c r="Q152" s="93">
        <f t="shared" si="51"/>
        <v>50.559999999999981</v>
      </c>
      <c r="R152" s="93">
        <f t="shared" si="51"/>
        <v>52.47999999999999</v>
      </c>
      <c r="S152" s="93">
        <f t="shared" si="51"/>
        <v>54.4</v>
      </c>
      <c r="T152" s="93">
        <f t="shared" si="51"/>
        <v>56.759999999999991</v>
      </c>
      <c r="U152" s="93">
        <f t="shared" si="51"/>
        <v>59.120000000000005</v>
      </c>
      <c r="V152" s="93">
        <f t="shared" si="51"/>
        <v>61.480000000000018</v>
      </c>
      <c r="W152" s="93">
        <f t="shared" si="51"/>
        <v>63.840000000000025</v>
      </c>
      <c r="X152" s="93">
        <f t="shared" si="51"/>
        <v>66.199999999999989</v>
      </c>
      <c r="Y152" s="93">
        <f t="shared" si="51"/>
        <v>68.960000000000008</v>
      </c>
      <c r="Z152" s="93">
        <f t="shared" si="51"/>
        <v>71.71999999999997</v>
      </c>
      <c r="AA152" s="93">
        <f t="shared" si="51"/>
        <v>74.47999999999999</v>
      </c>
      <c r="AB152" s="93">
        <f t="shared" si="51"/>
        <v>77.240000000000009</v>
      </c>
      <c r="AC152" s="93">
        <f t="shared" si="51"/>
        <v>80</v>
      </c>
      <c r="AD152" s="93">
        <f t="shared" si="51"/>
        <v>83.199999999999989</v>
      </c>
      <c r="AE152" s="93">
        <f t="shared" si="51"/>
        <v>86.399999999999977</v>
      </c>
      <c r="AF152" s="93">
        <f t="shared" si="51"/>
        <v>89.600000000000023</v>
      </c>
      <c r="AG152" s="93">
        <f t="shared" si="51"/>
        <v>92.800000000000011</v>
      </c>
      <c r="AH152" s="93">
        <f t="shared" si="51"/>
        <v>96</v>
      </c>
    </row>
    <row r="153" spans="1:34" x14ac:dyDescent="0.2">
      <c r="A153" s="82">
        <v>9</v>
      </c>
      <c r="B153" s="92">
        <v>2.4</v>
      </c>
      <c r="C153" s="84">
        <f t="shared" si="47"/>
        <v>9024</v>
      </c>
      <c r="D153" s="88">
        <f t="shared" si="51"/>
        <v>32</v>
      </c>
      <c r="E153" s="88">
        <f t="shared" si="51"/>
        <v>33.280000000000008</v>
      </c>
      <c r="F153" s="88">
        <f t="shared" si="51"/>
        <v>34.559999999999988</v>
      </c>
      <c r="G153" s="88">
        <f t="shared" si="51"/>
        <v>35.839999999999996</v>
      </c>
      <c r="H153" s="88">
        <f t="shared" si="51"/>
        <v>37.120000000000005</v>
      </c>
      <c r="I153" s="88">
        <f t="shared" si="51"/>
        <v>38.400000000000006</v>
      </c>
      <c r="J153" s="88">
        <f t="shared" si="51"/>
        <v>39.88000000000001</v>
      </c>
      <c r="K153" s="88">
        <f t="shared" si="51"/>
        <v>41.359999999999985</v>
      </c>
      <c r="L153" s="88">
        <f t="shared" si="51"/>
        <v>42.839999999999989</v>
      </c>
      <c r="M153" s="88">
        <f t="shared" si="51"/>
        <v>44.319999999999993</v>
      </c>
      <c r="N153" s="88">
        <f t="shared" si="51"/>
        <v>45.800000000000011</v>
      </c>
      <c r="O153" s="88">
        <f t="shared" si="51"/>
        <v>47.76</v>
      </c>
      <c r="P153" s="88">
        <f t="shared" si="51"/>
        <v>49.719999999999985</v>
      </c>
      <c r="Q153" s="88">
        <f t="shared" si="51"/>
        <v>51.679999999999993</v>
      </c>
      <c r="R153" s="88">
        <f t="shared" si="51"/>
        <v>53.64</v>
      </c>
      <c r="S153" s="88">
        <f t="shared" si="51"/>
        <v>55.6</v>
      </c>
      <c r="T153" s="88">
        <f t="shared" si="51"/>
        <v>57.92</v>
      </c>
      <c r="U153" s="88">
        <f t="shared" si="51"/>
        <v>60.239999999999988</v>
      </c>
      <c r="V153" s="88">
        <f t="shared" si="51"/>
        <v>62.560000000000016</v>
      </c>
      <c r="W153" s="88">
        <f t="shared" si="51"/>
        <v>64.88</v>
      </c>
      <c r="X153" s="88">
        <f t="shared" si="51"/>
        <v>67.199999999999989</v>
      </c>
      <c r="Y153" s="88">
        <f t="shared" si="51"/>
        <v>70.16</v>
      </c>
      <c r="Z153" s="88">
        <f t="shared" si="51"/>
        <v>73.12</v>
      </c>
      <c r="AA153" s="88">
        <f t="shared" si="51"/>
        <v>76.080000000000013</v>
      </c>
      <c r="AB153" s="88">
        <f t="shared" si="51"/>
        <v>79.039999999999964</v>
      </c>
      <c r="AC153" s="88">
        <f t="shared" si="51"/>
        <v>82</v>
      </c>
      <c r="AD153" s="88">
        <f t="shared" si="51"/>
        <v>85.240000000000023</v>
      </c>
      <c r="AE153" s="88">
        <f t="shared" si="51"/>
        <v>88.47999999999999</v>
      </c>
      <c r="AF153" s="88">
        <f t="shared" si="51"/>
        <v>91.720000000000013</v>
      </c>
      <c r="AG153" s="88">
        <f t="shared" si="51"/>
        <v>94.95999999999998</v>
      </c>
      <c r="AH153" s="88">
        <f t="shared" si="51"/>
        <v>98.199999999999989</v>
      </c>
    </row>
    <row r="154" spans="1:34" x14ac:dyDescent="0.2">
      <c r="A154" s="82">
        <v>9</v>
      </c>
      <c r="B154" s="83">
        <v>2.6</v>
      </c>
      <c r="C154" s="84">
        <f t="shared" si="47"/>
        <v>9026</v>
      </c>
      <c r="D154" s="93">
        <f t="shared" si="51"/>
        <v>33</v>
      </c>
      <c r="E154" s="93">
        <f t="shared" si="51"/>
        <v>34.280000000000008</v>
      </c>
      <c r="F154" s="93">
        <f t="shared" si="51"/>
        <v>35.560000000000016</v>
      </c>
      <c r="G154" s="93">
        <f t="shared" si="51"/>
        <v>36.839999999999996</v>
      </c>
      <c r="H154" s="93">
        <f t="shared" si="51"/>
        <v>38.120000000000005</v>
      </c>
      <c r="I154" s="93">
        <f t="shared" si="51"/>
        <v>39.400000000000006</v>
      </c>
      <c r="J154" s="93">
        <f t="shared" si="51"/>
        <v>40.88000000000001</v>
      </c>
      <c r="K154" s="93">
        <f t="shared" si="51"/>
        <v>42.359999999999985</v>
      </c>
      <c r="L154" s="93">
        <f t="shared" si="51"/>
        <v>43.839999999999989</v>
      </c>
      <c r="M154" s="93">
        <f t="shared" si="51"/>
        <v>45.319999999999993</v>
      </c>
      <c r="N154" s="93">
        <f t="shared" si="51"/>
        <v>46.800000000000011</v>
      </c>
      <c r="O154" s="93">
        <f t="shared" si="51"/>
        <v>48.76</v>
      </c>
      <c r="P154" s="93">
        <f t="shared" si="51"/>
        <v>50.719999999999985</v>
      </c>
      <c r="Q154" s="93">
        <f t="shared" si="51"/>
        <v>52.679999999999993</v>
      </c>
      <c r="R154" s="93">
        <f t="shared" si="51"/>
        <v>54.64</v>
      </c>
      <c r="S154" s="93">
        <f t="shared" si="51"/>
        <v>56.6</v>
      </c>
      <c r="T154" s="93">
        <f t="shared" si="51"/>
        <v>59.120000000000005</v>
      </c>
      <c r="U154" s="93">
        <f t="shared" si="51"/>
        <v>61.639999999999986</v>
      </c>
      <c r="V154" s="93">
        <f t="shared" si="51"/>
        <v>64.159999999999968</v>
      </c>
      <c r="W154" s="93">
        <f t="shared" si="51"/>
        <v>66.680000000000007</v>
      </c>
      <c r="X154" s="93">
        <f t="shared" si="51"/>
        <v>69.199999999999989</v>
      </c>
      <c r="Y154" s="93">
        <f t="shared" si="51"/>
        <v>71.999999999999972</v>
      </c>
      <c r="Z154" s="93">
        <f t="shared" si="51"/>
        <v>74.800000000000011</v>
      </c>
      <c r="AA154" s="93">
        <f t="shared" si="51"/>
        <v>77.599999999999994</v>
      </c>
      <c r="AB154" s="93">
        <f t="shared" si="51"/>
        <v>80.399999999999977</v>
      </c>
      <c r="AC154" s="93">
        <f t="shared" si="51"/>
        <v>83.199999999999989</v>
      </c>
      <c r="AD154" s="93">
        <f t="shared" si="51"/>
        <v>86.59999999999998</v>
      </c>
      <c r="AE154" s="93">
        <f t="shared" si="51"/>
        <v>90.000000000000028</v>
      </c>
      <c r="AF154" s="93">
        <f t="shared" si="51"/>
        <v>93.40000000000002</v>
      </c>
      <c r="AG154" s="93">
        <f t="shared" si="51"/>
        <v>96.800000000000011</v>
      </c>
      <c r="AH154" s="93">
        <f t="shared" si="51"/>
        <v>100.19999999999999</v>
      </c>
    </row>
    <row r="155" spans="1:34" x14ac:dyDescent="0.2">
      <c r="A155" s="82">
        <v>9</v>
      </c>
      <c r="B155" s="92">
        <v>2.8</v>
      </c>
      <c r="C155" s="84">
        <f t="shared" si="47"/>
        <v>9028</v>
      </c>
      <c r="D155" s="88">
        <f t="shared" si="51"/>
        <v>33</v>
      </c>
      <c r="E155" s="88">
        <f t="shared" si="51"/>
        <v>34.280000000000008</v>
      </c>
      <c r="F155" s="88">
        <f t="shared" si="51"/>
        <v>35.560000000000016</v>
      </c>
      <c r="G155" s="88">
        <f t="shared" si="51"/>
        <v>36.839999999999996</v>
      </c>
      <c r="H155" s="88">
        <f t="shared" si="51"/>
        <v>38.120000000000005</v>
      </c>
      <c r="I155" s="88">
        <f t="shared" si="51"/>
        <v>39.400000000000006</v>
      </c>
      <c r="J155" s="88">
        <f t="shared" si="51"/>
        <v>41.080000000000013</v>
      </c>
      <c r="K155" s="88">
        <f t="shared" si="51"/>
        <v>42.759999999999991</v>
      </c>
      <c r="L155" s="88">
        <f t="shared" si="51"/>
        <v>44.44</v>
      </c>
      <c r="M155" s="88">
        <f t="shared" si="51"/>
        <v>46.120000000000005</v>
      </c>
      <c r="N155" s="88">
        <f t="shared" si="51"/>
        <v>47.800000000000011</v>
      </c>
      <c r="O155" s="88">
        <f t="shared" si="51"/>
        <v>49.76</v>
      </c>
      <c r="P155" s="88">
        <f t="shared" si="51"/>
        <v>51.719999999999985</v>
      </c>
      <c r="Q155" s="88">
        <f t="shared" si="51"/>
        <v>53.679999999999993</v>
      </c>
      <c r="R155" s="88">
        <f t="shared" si="51"/>
        <v>55.64</v>
      </c>
      <c r="S155" s="88">
        <f t="shared" si="51"/>
        <v>57.600000000000009</v>
      </c>
      <c r="T155" s="88">
        <f t="shared" si="51"/>
        <v>60.16</v>
      </c>
      <c r="U155" s="88">
        <f t="shared" si="51"/>
        <v>62.72</v>
      </c>
      <c r="V155" s="88">
        <f t="shared" si="51"/>
        <v>65.280000000000015</v>
      </c>
      <c r="W155" s="88">
        <f t="shared" si="51"/>
        <v>67.839999999999975</v>
      </c>
      <c r="X155" s="88">
        <f t="shared" si="51"/>
        <v>70.399999999999977</v>
      </c>
      <c r="Y155" s="88">
        <f t="shared" si="51"/>
        <v>73.359999999999985</v>
      </c>
      <c r="Z155" s="88">
        <f t="shared" si="51"/>
        <v>76.319999999999993</v>
      </c>
      <c r="AA155" s="88">
        <f t="shared" si="51"/>
        <v>79.28</v>
      </c>
      <c r="AB155" s="88">
        <f t="shared" si="51"/>
        <v>82.240000000000009</v>
      </c>
      <c r="AC155" s="88">
        <f t="shared" si="51"/>
        <v>85.199999999999989</v>
      </c>
      <c r="AD155" s="88">
        <f t="shared" si="51"/>
        <v>88.59999999999998</v>
      </c>
      <c r="AE155" s="88">
        <f t="shared" si="51"/>
        <v>92.000000000000028</v>
      </c>
      <c r="AF155" s="88">
        <f t="shared" si="51"/>
        <v>95.40000000000002</v>
      </c>
      <c r="AG155" s="88">
        <f t="shared" si="51"/>
        <v>98.800000000000011</v>
      </c>
      <c r="AH155" s="88">
        <f t="shared" si="51"/>
        <v>102.19999999999999</v>
      </c>
    </row>
    <row r="156" spans="1:34" x14ac:dyDescent="0.2">
      <c r="A156" s="82">
        <v>9</v>
      </c>
      <c r="B156" s="83">
        <v>3</v>
      </c>
      <c r="C156" s="84">
        <f t="shared" si="47"/>
        <v>9030</v>
      </c>
      <c r="D156" s="93">
        <f t="shared" si="51"/>
        <v>34</v>
      </c>
      <c r="E156" s="93">
        <f t="shared" si="51"/>
        <v>35.280000000000008</v>
      </c>
      <c r="F156" s="93">
        <f t="shared" si="51"/>
        <v>36.560000000000016</v>
      </c>
      <c r="G156" s="93">
        <f t="shared" si="51"/>
        <v>37.839999999999996</v>
      </c>
      <c r="H156" s="93">
        <f t="shared" si="51"/>
        <v>39.120000000000005</v>
      </c>
      <c r="I156" s="93">
        <f t="shared" si="51"/>
        <v>40.400000000000006</v>
      </c>
      <c r="J156" s="93">
        <f t="shared" si="51"/>
        <v>42.11999999999999</v>
      </c>
      <c r="K156" s="93">
        <f t="shared" si="51"/>
        <v>43.84</v>
      </c>
      <c r="L156" s="93">
        <f t="shared" si="51"/>
        <v>45.560000000000016</v>
      </c>
      <c r="M156" s="93">
        <f t="shared" si="51"/>
        <v>47.28</v>
      </c>
      <c r="N156" s="93">
        <f t="shared" si="51"/>
        <v>49</v>
      </c>
      <c r="O156" s="93">
        <f t="shared" si="51"/>
        <v>50.959999999999987</v>
      </c>
      <c r="P156" s="93">
        <f t="shared" si="51"/>
        <v>52.92</v>
      </c>
      <c r="Q156" s="93">
        <f t="shared" si="51"/>
        <v>54.879999999999981</v>
      </c>
      <c r="R156" s="93">
        <f t="shared" si="51"/>
        <v>56.839999999999989</v>
      </c>
      <c r="S156" s="93">
        <f t="shared" si="51"/>
        <v>58.800000000000011</v>
      </c>
      <c r="T156" s="93">
        <f t="shared" si="51"/>
        <v>61.319999999999993</v>
      </c>
      <c r="U156" s="93">
        <f t="shared" si="51"/>
        <v>63.839999999999982</v>
      </c>
      <c r="V156" s="93">
        <f t="shared" si="51"/>
        <v>66.360000000000014</v>
      </c>
      <c r="W156" s="93">
        <f t="shared" si="51"/>
        <v>68.88</v>
      </c>
      <c r="X156" s="93">
        <f t="shared" si="51"/>
        <v>71.399999999999977</v>
      </c>
      <c r="Y156" s="93">
        <f t="shared" si="51"/>
        <v>74.40000000000002</v>
      </c>
      <c r="Z156" s="93">
        <f t="shared" si="51"/>
        <v>77.400000000000006</v>
      </c>
      <c r="AA156" s="93">
        <f t="shared" si="51"/>
        <v>80.399999999999991</v>
      </c>
      <c r="AB156" s="93">
        <f t="shared" si="51"/>
        <v>83.399999999999977</v>
      </c>
      <c r="AC156" s="93">
        <f t="shared" si="51"/>
        <v>86.399999999999977</v>
      </c>
      <c r="AD156" s="93">
        <f t="shared" si="51"/>
        <v>89.84</v>
      </c>
      <c r="AE156" s="93">
        <f t="shared" si="51"/>
        <v>93.28000000000003</v>
      </c>
      <c r="AF156" s="93">
        <f t="shared" si="51"/>
        <v>96.72</v>
      </c>
      <c r="AG156" s="93">
        <f t="shared" si="51"/>
        <v>100.16000000000003</v>
      </c>
      <c r="AH156" s="93">
        <f t="shared" si="51"/>
        <v>103.60000000000002</v>
      </c>
    </row>
    <row r="157" spans="1:34" x14ac:dyDescent="0.2">
      <c r="A157" s="82">
        <v>10</v>
      </c>
      <c r="B157" s="83">
        <v>0</v>
      </c>
      <c r="C157" s="84">
        <f t="shared" si="47"/>
        <v>10000</v>
      </c>
      <c r="D157" s="93">
        <v>24</v>
      </c>
      <c r="E157" s="93">
        <v>25</v>
      </c>
      <c r="F157" s="93">
        <v>26</v>
      </c>
      <c r="G157" s="93">
        <v>27</v>
      </c>
      <c r="H157" s="93">
        <v>28</v>
      </c>
      <c r="I157" s="93">
        <v>29</v>
      </c>
      <c r="J157" s="93">
        <v>30.2</v>
      </c>
      <c r="K157" s="93">
        <v>31.4</v>
      </c>
      <c r="L157" s="93">
        <v>32.6</v>
      </c>
      <c r="M157" s="93">
        <v>33.799999999999997</v>
      </c>
      <c r="N157" s="93">
        <v>35</v>
      </c>
      <c r="O157" s="93">
        <v>36.4</v>
      </c>
      <c r="P157" s="93">
        <v>37.799999999999997</v>
      </c>
      <c r="Q157" s="93">
        <v>39.200000000000003</v>
      </c>
      <c r="R157" s="93">
        <v>40.6</v>
      </c>
      <c r="S157" s="93">
        <v>42</v>
      </c>
      <c r="T157" s="93">
        <v>43.6</v>
      </c>
      <c r="U157" s="93">
        <v>45.2</v>
      </c>
      <c r="V157" s="93">
        <v>46.8</v>
      </c>
      <c r="W157" s="93">
        <v>48.4</v>
      </c>
      <c r="X157" s="93">
        <v>50</v>
      </c>
      <c r="Y157" s="93">
        <v>51.8</v>
      </c>
      <c r="Z157" s="93">
        <v>53.6</v>
      </c>
      <c r="AA157" s="93">
        <v>55.4</v>
      </c>
      <c r="AB157" s="93">
        <v>57.2</v>
      </c>
      <c r="AC157" s="93">
        <v>59</v>
      </c>
      <c r="AD157" s="93">
        <v>61.2</v>
      </c>
      <c r="AE157" s="93">
        <v>63.4</v>
      </c>
      <c r="AF157" s="93">
        <v>65.599999999999994</v>
      </c>
      <c r="AG157" s="93">
        <v>67.8</v>
      </c>
      <c r="AH157" s="93">
        <v>70</v>
      </c>
    </row>
    <row r="158" spans="1:34" x14ac:dyDescent="0.2">
      <c r="A158" s="82">
        <v>10</v>
      </c>
      <c r="B158" s="86">
        <v>0.4</v>
      </c>
      <c r="C158" s="84">
        <f t="shared" si="47"/>
        <v>10004</v>
      </c>
      <c r="D158" s="87">
        <v>24</v>
      </c>
      <c r="E158" s="88">
        <f>+(($I158-$D158)/0.5)*0.1+D158</f>
        <v>25</v>
      </c>
      <c r="F158" s="88">
        <f t="shared" ref="F158:H171" si="52">+(($I158-$D158)/0.5)*0.1+E158</f>
        <v>26</v>
      </c>
      <c r="G158" s="88">
        <f t="shared" si="52"/>
        <v>27</v>
      </c>
      <c r="H158" s="88">
        <f t="shared" si="52"/>
        <v>28</v>
      </c>
      <c r="I158" s="87">
        <v>29</v>
      </c>
      <c r="J158" s="88">
        <f>+(($N158-$I158)/0.5)*0.1+I158</f>
        <v>30.2</v>
      </c>
      <c r="K158" s="88">
        <f t="shared" ref="K158:M171" si="53">+(($N158-$I158)/0.5)*0.1+J158</f>
        <v>31.4</v>
      </c>
      <c r="L158" s="88">
        <f t="shared" si="53"/>
        <v>32.6</v>
      </c>
      <c r="M158" s="88">
        <f t="shared" si="53"/>
        <v>33.800000000000004</v>
      </c>
      <c r="N158" s="87">
        <v>35</v>
      </c>
      <c r="O158" s="88">
        <f>+(($S158-$N158)/0.5)*0.1+N158</f>
        <v>36.4</v>
      </c>
      <c r="P158" s="88">
        <f t="shared" ref="P158:R171" si="54">+(($S158-$N158)/0.5)*0.1+O158</f>
        <v>37.799999999999997</v>
      </c>
      <c r="Q158" s="88">
        <f t="shared" si="54"/>
        <v>39.199999999999996</v>
      </c>
      <c r="R158" s="88">
        <f t="shared" si="54"/>
        <v>40.599999999999994</v>
      </c>
      <c r="S158" s="87">
        <v>42</v>
      </c>
      <c r="T158" s="88">
        <f>+(($X158-$S158)/0.5)*0.1+S158</f>
        <v>43.6</v>
      </c>
      <c r="U158" s="88">
        <f t="shared" ref="U158:W171" si="55">+(($X158-$S158)/0.5)*0.1+T158</f>
        <v>45.2</v>
      </c>
      <c r="V158" s="88">
        <f t="shared" si="55"/>
        <v>46.800000000000004</v>
      </c>
      <c r="W158" s="88">
        <f t="shared" si="55"/>
        <v>48.400000000000006</v>
      </c>
      <c r="X158" s="87">
        <v>50</v>
      </c>
      <c r="Y158" s="88">
        <f>+(($AC158-$X158)/0.5)*0.1+X158</f>
        <v>51.8</v>
      </c>
      <c r="Z158" s="88">
        <f t="shared" ref="Z158:AB171" si="56">+(($AC158-$X158)/0.5)*0.1+Y158</f>
        <v>53.599999999999994</v>
      </c>
      <c r="AA158" s="88">
        <f t="shared" si="56"/>
        <v>55.399999999999991</v>
      </c>
      <c r="AB158" s="88">
        <f t="shared" si="56"/>
        <v>57.199999999999989</v>
      </c>
      <c r="AC158" s="87">
        <v>59</v>
      </c>
      <c r="AD158" s="88">
        <f>+(($AH158-$AC158)/0.5)*0.1+AC158</f>
        <v>61.2</v>
      </c>
      <c r="AE158" s="88">
        <f t="shared" ref="AE158:AG171" si="57">+(($AH158-$AC158)/0.5)*0.1+AD158</f>
        <v>63.400000000000006</v>
      </c>
      <c r="AF158" s="88">
        <f t="shared" si="57"/>
        <v>65.600000000000009</v>
      </c>
      <c r="AG158" s="88">
        <f t="shared" si="57"/>
        <v>67.800000000000011</v>
      </c>
      <c r="AH158" s="87">
        <v>70</v>
      </c>
    </row>
    <row r="159" spans="1:34" x14ac:dyDescent="0.2">
      <c r="A159" s="82">
        <v>10</v>
      </c>
      <c r="B159" s="83">
        <v>0.6</v>
      </c>
      <c r="C159" s="84">
        <f t="shared" si="47"/>
        <v>10006</v>
      </c>
      <c r="D159" s="94">
        <v>25</v>
      </c>
      <c r="E159" s="93">
        <f t="shared" ref="E159:E171" si="58">+(($I159-$D159)/0.5)*0.1+D159</f>
        <v>26</v>
      </c>
      <c r="F159" s="93">
        <f t="shared" si="52"/>
        <v>27</v>
      </c>
      <c r="G159" s="93">
        <f t="shared" si="52"/>
        <v>28</v>
      </c>
      <c r="H159" s="93">
        <f t="shared" si="52"/>
        <v>29</v>
      </c>
      <c r="I159" s="94">
        <v>30</v>
      </c>
      <c r="J159" s="91">
        <f t="shared" ref="J159:J171" si="59">+(($N159-$I159)/0.5)*0.1+I159</f>
        <v>31.2</v>
      </c>
      <c r="K159" s="91">
        <f t="shared" si="53"/>
        <v>32.4</v>
      </c>
      <c r="L159" s="91">
        <f t="shared" si="53"/>
        <v>33.6</v>
      </c>
      <c r="M159" s="91">
        <f t="shared" si="53"/>
        <v>34.800000000000004</v>
      </c>
      <c r="N159" s="94">
        <v>36</v>
      </c>
      <c r="O159" s="91">
        <f t="shared" ref="O159:O171" si="60">+(($S159-$N159)/0.5)*0.1+N159</f>
        <v>37.4</v>
      </c>
      <c r="P159" s="91">
        <f t="shared" si="54"/>
        <v>38.799999999999997</v>
      </c>
      <c r="Q159" s="91">
        <f t="shared" si="54"/>
        <v>40.199999999999996</v>
      </c>
      <c r="R159" s="91">
        <f t="shared" si="54"/>
        <v>41.599999999999994</v>
      </c>
      <c r="S159" s="94">
        <v>43</v>
      </c>
      <c r="T159" s="91">
        <f t="shared" ref="T159:T171" si="61">+(($X159-$S159)/0.5)*0.1+S159</f>
        <v>44.6</v>
      </c>
      <c r="U159" s="91">
        <f t="shared" si="55"/>
        <v>46.2</v>
      </c>
      <c r="V159" s="91">
        <f t="shared" si="55"/>
        <v>47.800000000000004</v>
      </c>
      <c r="W159" s="91">
        <f t="shared" si="55"/>
        <v>49.400000000000006</v>
      </c>
      <c r="X159" s="94">
        <v>51</v>
      </c>
      <c r="Y159" s="91">
        <f t="shared" ref="Y159:Y171" si="62">+(($AC159-$X159)/0.5)*0.1+X159</f>
        <v>53</v>
      </c>
      <c r="Z159" s="91">
        <f t="shared" si="56"/>
        <v>55</v>
      </c>
      <c r="AA159" s="91">
        <f t="shared" si="56"/>
        <v>57</v>
      </c>
      <c r="AB159" s="91">
        <f t="shared" si="56"/>
        <v>59</v>
      </c>
      <c r="AC159" s="94">
        <v>61</v>
      </c>
      <c r="AD159" s="91">
        <f t="shared" ref="AD159:AD171" si="63">+(($AH159-$AC159)/0.5)*0.1+AC159</f>
        <v>63.4</v>
      </c>
      <c r="AE159" s="91">
        <f t="shared" si="57"/>
        <v>65.8</v>
      </c>
      <c r="AF159" s="91">
        <f t="shared" si="57"/>
        <v>68.2</v>
      </c>
      <c r="AG159" s="91">
        <f t="shared" si="57"/>
        <v>70.600000000000009</v>
      </c>
      <c r="AH159" s="94">
        <v>73</v>
      </c>
    </row>
    <row r="160" spans="1:34" x14ac:dyDescent="0.2">
      <c r="A160" s="82">
        <v>10</v>
      </c>
      <c r="B160" s="92">
        <v>0.8</v>
      </c>
      <c r="C160" s="84">
        <f t="shared" si="47"/>
        <v>10008</v>
      </c>
      <c r="D160" s="87">
        <v>26</v>
      </c>
      <c r="E160" s="88">
        <f t="shared" si="58"/>
        <v>27</v>
      </c>
      <c r="F160" s="88">
        <f t="shared" si="52"/>
        <v>28</v>
      </c>
      <c r="G160" s="88">
        <f t="shared" si="52"/>
        <v>29</v>
      </c>
      <c r="H160" s="88">
        <f t="shared" si="52"/>
        <v>30</v>
      </c>
      <c r="I160" s="87">
        <v>31</v>
      </c>
      <c r="J160" s="88">
        <f t="shared" si="59"/>
        <v>32.200000000000003</v>
      </c>
      <c r="K160" s="88">
        <f t="shared" si="53"/>
        <v>33.400000000000006</v>
      </c>
      <c r="L160" s="88">
        <f t="shared" si="53"/>
        <v>34.600000000000009</v>
      </c>
      <c r="M160" s="88">
        <f t="shared" si="53"/>
        <v>35.800000000000011</v>
      </c>
      <c r="N160" s="87">
        <v>37</v>
      </c>
      <c r="O160" s="88">
        <f t="shared" si="60"/>
        <v>38.4</v>
      </c>
      <c r="P160" s="88">
        <f t="shared" si="54"/>
        <v>39.799999999999997</v>
      </c>
      <c r="Q160" s="88">
        <f t="shared" si="54"/>
        <v>41.199999999999996</v>
      </c>
      <c r="R160" s="88">
        <f t="shared" si="54"/>
        <v>42.599999999999994</v>
      </c>
      <c r="S160" s="87">
        <v>44</v>
      </c>
      <c r="T160" s="88">
        <f t="shared" si="61"/>
        <v>45.8</v>
      </c>
      <c r="U160" s="88">
        <f t="shared" si="55"/>
        <v>47.599999999999994</v>
      </c>
      <c r="V160" s="88">
        <f t="shared" si="55"/>
        <v>49.399999999999991</v>
      </c>
      <c r="W160" s="88">
        <f t="shared" si="55"/>
        <v>51.199999999999989</v>
      </c>
      <c r="X160" s="87">
        <v>53</v>
      </c>
      <c r="Y160" s="88">
        <f t="shared" si="62"/>
        <v>55</v>
      </c>
      <c r="Z160" s="88">
        <f t="shared" si="56"/>
        <v>57</v>
      </c>
      <c r="AA160" s="88">
        <f t="shared" si="56"/>
        <v>59</v>
      </c>
      <c r="AB160" s="88">
        <f t="shared" si="56"/>
        <v>61</v>
      </c>
      <c r="AC160" s="87">
        <v>63</v>
      </c>
      <c r="AD160" s="88">
        <f t="shared" si="63"/>
        <v>65.400000000000006</v>
      </c>
      <c r="AE160" s="88">
        <f t="shared" si="57"/>
        <v>67.800000000000011</v>
      </c>
      <c r="AF160" s="88">
        <f t="shared" si="57"/>
        <v>70.200000000000017</v>
      </c>
      <c r="AG160" s="88">
        <f t="shared" si="57"/>
        <v>72.600000000000023</v>
      </c>
      <c r="AH160" s="87">
        <v>75</v>
      </c>
    </row>
    <row r="161" spans="1:34" x14ac:dyDescent="0.2">
      <c r="A161" s="82">
        <v>10</v>
      </c>
      <c r="B161" s="83">
        <v>1</v>
      </c>
      <c r="C161" s="84">
        <f t="shared" si="47"/>
        <v>10010</v>
      </c>
      <c r="D161" s="94">
        <v>26</v>
      </c>
      <c r="E161" s="93">
        <f t="shared" si="58"/>
        <v>27</v>
      </c>
      <c r="F161" s="93">
        <f t="shared" si="52"/>
        <v>28</v>
      </c>
      <c r="G161" s="93">
        <f t="shared" si="52"/>
        <v>29</v>
      </c>
      <c r="H161" s="93">
        <f t="shared" si="52"/>
        <v>30</v>
      </c>
      <c r="I161" s="94">
        <v>31</v>
      </c>
      <c r="J161" s="91">
        <f t="shared" si="59"/>
        <v>32.200000000000003</v>
      </c>
      <c r="K161" s="91">
        <f t="shared" si="53"/>
        <v>33.400000000000006</v>
      </c>
      <c r="L161" s="91">
        <f t="shared" si="53"/>
        <v>34.600000000000009</v>
      </c>
      <c r="M161" s="91">
        <f t="shared" si="53"/>
        <v>35.800000000000011</v>
      </c>
      <c r="N161" s="94">
        <v>37</v>
      </c>
      <c r="O161" s="91">
        <f t="shared" si="60"/>
        <v>38.6</v>
      </c>
      <c r="P161" s="91">
        <f t="shared" si="54"/>
        <v>40.200000000000003</v>
      </c>
      <c r="Q161" s="91">
        <f t="shared" si="54"/>
        <v>41.800000000000004</v>
      </c>
      <c r="R161" s="91">
        <f t="shared" si="54"/>
        <v>43.400000000000006</v>
      </c>
      <c r="S161" s="94">
        <v>45</v>
      </c>
      <c r="T161" s="91">
        <f t="shared" si="61"/>
        <v>46.8</v>
      </c>
      <c r="U161" s="91">
        <f t="shared" si="55"/>
        <v>48.599999999999994</v>
      </c>
      <c r="V161" s="91">
        <f t="shared" si="55"/>
        <v>50.399999999999991</v>
      </c>
      <c r="W161" s="91">
        <f t="shared" si="55"/>
        <v>52.199999999999989</v>
      </c>
      <c r="X161" s="94">
        <v>54</v>
      </c>
      <c r="Y161" s="91">
        <f t="shared" si="62"/>
        <v>56.2</v>
      </c>
      <c r="Z161" s="91">
        <f t="shared" si="56"/>
        <v>58.400000000000006</v>
      </c>
      <c r="AA161" s="91">
        <f t="shared" si="56"/>
        <v>60.600000000000009</v>
      </c>
      <c r="AB161" s="91">
        <f t="shared" si="56"/>
        <v>62.800000000000011</v>
      </c>
      <c r="AC161" s="94">
        <v>65</v>
      </c>
      <c r="AD161" s="91">
        <f t="shared" si="63"/>
        <v>67.599999999999994</v>
      </c>
      <c r="AE161" s="91">
        <f t="shared" si="57"/>
        <v>70.199999999999989</v>
      </c>
      <c r="AF161" s="91">
        <f t="shared" si="57"/>
        <v>72.799999999999983</v>
      </c>
      <c r="AG161" s="91">
        <f t="shared" si="57"/>
        <v>75.399999999999977</v>
      </c>
      <c r="AH161" s="94">
        <v>78</v>
      </c>
    </row>
    <row r="162" spans="1:34" x14ac:dyDescent="0.2">
      <c r="A162" s="82">
        <v>10</v>
      </c>
      <c r="B162" s="92">
        <v>1.2</v>
      </c>
      <c r="C162" s="84">
        <f t="shared" si="47"/>
        <v>10012</v>
      </c>
      <c r="D162" s="87">
        <v>27</v>
      </c>
      <c r="E162" s="88">
        <f t="shared" si="58"/>
        <v>28</v>
      </c>
      <c r="F162" s="88">
        <f t="shared" si="52"/>
        <v>29</v>
      </c>
      <c r="G162" s="88">
        <f t="shared" si="52"/>
        <v>30</v>
      </c>
      <c r="H162" s="88">
        <f t="shared" si="52"/>
        <v>31</v>
      </c>
      <c r="I162" s="87">
        <v>32</v>
      </c>
      <c r="J162" s="88">
        <f t="shared" si="59"/>
        <v>33.200000000000003</v>
      </c>
      <c r="K162" s="88">
        <f t="shared" si="53"/>
        <v>34.400000000000006</v>
      </c>
      <c r="L162" s="88">
        <f t="shared" si="53"/>
        <v>35.600000000000009</v>
      </c>
      <c r="M162" s="88">
        <f t="shared" si="53"/>
        <v>36.800000000000011</v>
      </c>
      <c r="N162" s="87">
        <v>38</v>
      </c>
      <c r="O162" s="88">
        <f t="shared" si="60"/>
        <v>39.6</v>
      </c>
      <c r="P162" s="88">
        <f t="shared" si="54"/>
        <v>41.2</v>
      </c>
      <c r="Q162" s="88">
        <f t="shared" si="54"/>
        <v>42.800000000000004</v>
      </c>
      <c r="R162" s="88">
        <f t="shared" si="54"/>
        <v>44.400000000000006</v>
      </c>
      <c r="S162" s="87">
        <v>46</v>
      </c>
      <c r="T162" s="88">
        <f t="shared" si="61"/>
        <v>47.8</v>
      </c>
      <c r="U162" s="88">
        <f t="shared" si="55"/>
        <v>49.599999999999994</v>
      </c>
      <c r="V162" s="88">
        <f t="shared" si="55"/>
        <v>51.399999999999991</v>
      </c>
      <c r="W162" s="88">
        <f t="shared" si="55"/>
        <v>53.199999999999989</v>
      </c>
      <c r="X162" s="87">
        <v>55</v>
      </c>
      <c r="Y162" s="88">
        <f t="shared" si="62"/>
        <v>57.4</v>
      </c>
      <c r="Z162" s="88">
        <f t="shared" si="56"/>
        <v>59.8</v>
      </c>
      <c r="AA162" s="88">
        <f t="shared" si="56"/>
        <v>62.199999999999996</v>
      </c>
      <c r="AB162" s="88">
        <f t="shared" si="56"/>
        <v>64.599999999999994</v>
      </c>
      <c r="AC162" s="87">
        <v>67</v>
      </c>
      <c r="AD162" s="88">
        <f t="shared" si="63"/>
        <v>69.599999999999994</v>
      </c>
      <c r="AE162" s="88">
        <f t="shared" si="57"/>
        <v>72.199999999999989</v>
      </c>
      <c r="AF162" s="88">
        <f t="shared" si="57"/>
        <v>74.799999999999983</v>
      </c>
      <c r="AG162" s="88">
        <f t="shared" si="57"/>
        <v>77.399999999999977</v>
      </c>
      <c r="AH162" s="87">
        <v>80</v>
      </c>
    </row>
    <row r="163" spans="1:34" x14ac:dyDescent="0.2">
      <c r="A163" s="82">
        <v>10</v>
      </c>
      <c r="B163" s="83">
        <v>1.4</v>
      </c>
      <c r="C163" s="84">
        <f t="shared" si="47"/>
        <v>10014</v>
      </c>
      <c r="D163" s="94">
        <v>27</v>
      </c>
      <c r="E163" s="93">
        <f t="shared" si="58"/>
        <v>28.2</v>
      </c>
      <c r="F163" s="93">
        <f t="shared" si="52"/>
        <v>29.4</v>
      </c>
      <c r="G163" s="93">
        <f t="shared" si="52"/>
        <v>30.599999999999998</v>
      </c>
      <c r="H163" s="93">
        <f t="shared" si="52"/>
        <v>31.799999999999997</v>
      </c>
      <c r="I163" s="94">
        <v>33</v>
      </c>
      <c r="J163" s="91">
        <f t="shared" si="59"/>
        <v>34.200000000000003</v>
      </c>
      <c r="K163" s="91">
        <f t="shared" si="53"/>
        <v>35.400000000000006</v>
      </c>
      <c r="L163" s="91">
        <f t="shared" si="53"/>
        <v>36.600000000000009</v>
      </c>
      <c r="M163" s="91">
        <f t="shared" si="53"/>
        <v>37.800000000000011</v>
      </c>
      <c r="N163" s="94">
        <v>39</v>
      </c>
      <c r="O163" s="91">
        <f t="shared" si="60"/>
        <v>40.6</v>
      </c>
      <c r="P163" s="91">
        <f t="shared" si="54"/>
        <v>42.2</v>
      </c>
      <c r="Q163" s="91">
        <f t="shared" si="54"/>
        <v>43.800000000000004</v>
      </c>
      <c r="R163" s="91">
        <f t="shared" si="54"/>
        <v>45.400000000000006</v>
      </c>
      <c r="S163" s="94">
        <v>47</v>
      </c>
      <c r="T163" s="91">
        <f t="shared" si="61"/>
        <v>49</v>
      </c>
      <c r="U163" s="91">
        <f t="shared" si="55"/>
        <v>51</v>
      </c>
      <c r="V163" s="91">
        <f t="shared" si="55"/>
        <v>53</v>
      </c>
      <c r="W163" s="91">
        <f t="shared" si="55"/>
        <v>55</v>
      </c>
      <c r="X163" s="94">
        <v>57</v>
      </c>
      <c r="Y163" s="91">
        <f t="shared" si="62"/>
        <v>59.4</v>
      </c>
      <c r="Z163" s="91">
        <f t="shared" si="56"/>
        <v>61.8</v>
      </c>
      <c r="AA163" s="91">
        <f t="shared" si="56"/>
        <v>64.2</v>
      </c>
      <c r="AB163" s="91">
        <f t="shared" si="56"/>
        <v>66.600000000000009</v>
      </c>
      <c r="AC163" s="94">
        <v>69</v>
      </c>
      <c r="AD163" s="91">
        <f t="shared" si="63"/>
        <v>71.599999999999994</v>
      </c>
      <c r="AE163" s="91">
        <f t="shared" si="57"/>
        <v>74.199999999999989</v>
      </c>
      <c r="AF163" s="91">
        <f t="shared" si="57"/>
        <v>76.799999999999983</v>
      </c>
      <c r="AG163" s="91">
        <f t="shared" si="57"/>
        <v>79.399999999999977</v>
      </c>
      <c r="AH163" s="94">
        <v>82</v>
      </c>
    </row>
    <row r="164" spans="1:34" x14ac:dyDescent="0.2">
      <c r="A164" s="82">
        <v>10</v>
      </c>
      <c r="B164" s="92">
        <v>1.6</v>
      </c>
      <c r="C164" s="84">
        <f t="shared" si="47"/>
        <v>10016</v>
      </c>
      <c r="D164" s="87">
        <v>28</v>
      </c>
      <c r="E164" s="88">
        <f t="shared" si="58"/>
        <v>29</v>
      </c>
      <c r="F164" s="88">
        <f t="shared" si="52"/>
        <v>30</v>
      </c>
      <c r="G164" s="88">
        <f t="shared" si="52"/>
        <v>31</v>
      </c>
      <c r="H164" s="88">
        <f t="shared" si="52"/>
        <v>32</v>
      </c>
      <c r="I164" s="87">
        <v>33</v>
      </c>
      <c r="J164" s="88">
        <f t="shared" si="59"/>
        <v>34.4</v>
      </c>
      <c r="K164" s="88">
        <f t="shared" si="53"/>
        <v>35.799999999999997</v>
      </c>
      <c r="L164" s="88">
        <f t="shared" si="53"/>
        <v>37.199999999999996</v>
      </c>
      <c r="M164" s="88">
        <f t="shared" si="53"/>
        <v>38.599999999999994</v>
      </c>
      <c r="N164" s="87">
        <v>40</v>
      </c>
      <c r="O164" s="88">
        <f t="shared" si="60"/>
        <v>41.6</v>
      </c>
      <c r="P164" s="88">
        <f t="shared" si="54"/>
        <v>43.2</v>
      </c>
      <c r="Q164" s="88">
        <f t="shared" si="54"/>
        <v>44.800000000000004</v>
      </c>
      <c r="R164" s="88">
        <f t="shared" si="54"/>
        <v>46.400000000000006</v>
      </c>
      <c r="S164" s="87">
        <v>48</v>
      </c>
      <c r="T164" s="88">
        <f t="shared" si="61"/>
        <v>50</v>
      </c>
      <c r="U164" s="88">
        <f t="shared" si="55"/>
        <v>52</v>
      </c>
      <c r="V164" s="88">
        <f t="shared" si="55"/>
        <v>54</v>
      </c>
      <c r="W164" s="88">
        <f t="shared" si="55"/>
        <v>56</v>
      </c>
      <c r="X164" s="87">
        <v>58</v>
      </c>
      <c r="Y164" s="88">
        <f t="shared" si="62"/>
        <v>60.4</v>
      </c>
      <c r="Z164" s="88">
        <f t="shared" si="56"/>
        <v>62.8</v>
      </c>
      <c r="AA164" s="88">
        <f t="shared" si="56"/>
        <v>65.2</v>
      </c>
      <c r="AB164" s="88">
        <f t="shared" si="56"/>
        <v>67.600000000000009</v>
      </c>
      <c r="AC164" s="87">
        <v>70</v>
      </c>
      <c r="AD164" s="88">
        <f t="shared" si="63"/>
        <v>72.8</v>
      </c>
      <c r="AE164" s="88">
        <f t="shared" si="57"/>
        <v>75.599999999999994</v>
      </c>
      <c r="AF164" s="88">
        <f t="shared" si="57"/>
        <v>78.399999999999991</v>
      </c>
      <c r="AG164" s="88">
        <f t="shared" si="57"/>
        <v>81.199999999999989</v>
      </c>
      <c r="AH164" s="87">
        <v>84</v>
      </c>
    </row>
    <row r="165" spans="1:34" x14ac:dyDescent="0.2">
      <c r="A165" s="82">
        <v>10</v>
      </c>
      <c r="B165" s="83">
        <v>1.8</v>
      </c>
      <c r="C165" s="84">
        <f t="shared" si="47"/>
        <v>10018</v>
      </c>
      <c r="D165" s="94">
        <v>29</v>
      </c>
      <c r="E165" s="93">
        <f t="shared" si="58"/>
        <v>30</v>
      </c>
      <c r="F165" s="93">
        <f t="shared" si="52"/>
        <v>31</v>
      </c>
      <c r="G165" s="93">
        <f t="shared" si="52"/>
        <v>32</v>
      </c>
      <c r="H165" s="93">
        <f t="shared" si="52"/>
        <v>33</v>
      </c>
      <c r="I165" s="94">
        <v>34</v>
      </c>
      <c r="J165" s="91">
        <f t="shared" si="59"/>
        <v>35.4</v>
      </c>
      <c r="K165" s="91">
        <f t="shared" si="53"/>
        <v>36.799999999999997</v>
      </c>
      <c r="L165" s="91">
        <f t="shared" si="53"/>
        <v>38.199999999999996</v>
      </c>
      <c r="M165" s="91">
        <f t="shared" si="53"/>
        <v>39.599999999999994</v>
      </c>
      <c r="N165" s="94">
        <v>41</v>
      </c>
      <c r="O165" s="91">
        <f t="shared" si="60"/>
        <v>42.6</v>
      </c>
      <c r="P165" s="91">
        <f t="shared" si="54"/>
        <v>44.2</v>
      </c>
      <c r="Q165" s="91">
        <f t="shared" si="54"/>
        <v>45.800000000000004</v>
      </c>
      <c r="R165" s="91">
        <f t="shared" si="54"/>
        <v>47.400000000000006</v>
      </c>
      <c r="S165" s="94">
        <v>49</v>
      </c>
      <c r="T165" s="91">
        <f t="shared" si="61"/>
        <v>51.2</v>
      </c>
      <c r="U165" s="91">
        <f t="shared" si="55"/>
        <v>53.400000000000006</v>
      </c>
      <c r="V165" s="91">
        <f t="shared" si="55"/>
        <v>55.600000000000009</v>
      </c>
      <c r="W165" s="91">
        <f t="shared" si="55"/>
        <v>57.800000000000011</v>
      </c>
      <c r="X165" s="94">
        <v>60</v>
      </c>
      <c r="Y165" s="91">
        <f t="shared" si="62"/>
        <v>62.4</v>
      </c>
      <c r="Z165" s="91">
        <f t="shared" si="56"/>
        <v>64.8</v>
      </c>
      <c r="AA165" s="91">
        <f t="shared" si="56"/>
        <v>67.2</v>
      </c>
      <c r="AB165" s="91">
        <f t="shared" si="56"/>
        <v>69.600000000000009</v>
      </c>
      <c r="AC165" s="94">
        <v>72</v>
      </c>
      <c r="AD165" s="91">
        <f t="shared" si="63"/>
        <v>74.8</v>
      </c>
      <c r="AE165" s="91">
        <f t="shared" si="57"/>
        <v>77.599999999999994</v>
      </c>
      <c r="AF165" s="91">
        <f t="shared" si="57"/>
        <v>80.399999999999991</v>
      </c>
      <c r="AG165" s="91">
        <f t="shared" si="57"/>
        <v>83.199999999999989</v>
      </c>
      <c r="AH165" s="94">
        <v>86</v>
      </c>
    </row>
    <row r="166" spans="1:34" x14ac:dyDescent="0.2">
      <c r="A166" s="82">
        <v>10</v>
      </c>
      <c r="B166" s="92">
        <v>2</v>
      </c>
      <c r="C166" s="84">
        <f t="shared" si="47"/>
        <v>10020</v>
      </c>
      <c r="D166" s="87">
        <v>29</v>
      </c>
      <c r="E166" s="88">
        <f t="shared" si="58"/>
        <v>30.2</v>
      </c>
      <c r="F166" s="88">
        <f t="shared" si="52"/>
        <v>31.4</v>
      </c>
      <c r="G166" s="88">
        <f t="shared" si="52"/>
        <v>32.6</v>
      </c>
      <c r="H166" s="88">
        <f t="shared" si="52"/>
        <v>33.800000000000004</v>
      </c>
      <c r="I166" s="87">
        <v>35</v>
      </c>
      <c r="J166" s="88">
        <f t="shared" si="59"/>
        <v>36.200000000000003</v>
      </c>
      <c r="K166" s="88">
        <f t="shared" si="53"/>
        <v>37.400000000000006</v>
      </c>
      <c r="L166" s="88">
        <f t="shared" si="53"/>
        <v>38.600000000000009</v>
      </c>
      <c r="M166" s="88">
        <f t="shared" si="53"/>
        <v>39.800000000000011</v>
      </c>
      <c r="N166" s="87">
        <v>41</v>
      </c>
      <c r="O166" s="88">
        <f t="shared" si="60"/>
        <v>42.8</v>
      </c>
      <c r="P166" s="88">
        <f t="shared" si="54"/>
        <v>44.599999999999994</v>
      </c>
      <c r="Q166" s="88">
        <f t="shared" si="54"/>
        <v>46.399999999999991</v>
      </c>
      <c r="R166" s="88">
        <f t="shared" si="54"/>
        <v>48.199999999999989</v>
      </c>
      <c r="S166" s="87">
        <v>50</v>
      </c>
      <c r="T166" s="88">
        <f t="shared" si="61"/>
        <v>52.2</v>
      </c>
      <c r="U166" s="88">
        <f t="shared" si="55"/>
        <v>54.400000000000006</v>
      </c>
      <c r="V166" s="88">
        <f t="shared" si="55"/>
        <v>56.600000000000009</v>
      </c>
      <c r="W166" s="88">
        <f t="shared" si="55"/>
        <v>58.800000000000011</v>
      </c>
      <c r="X166" s="87">
        <v>61</v>
      </c>
      <c r="Y166" s="88">
        <f t="shared" si="62"/>
        <v>63.6</v>
      </c>
      <c r="Z166" s="88">
        <f t="shared" si="56"/>
        <v>66.2</v>
      </c>
      <c r="AA166" s="88">
        <f t="shared" si="56"/>
        <v>68.8</v>
      </c>
      <c r="AB166" s="88">
        <f t="shared" si="56"/>
        <v>71.399999999999991</v>
      </c>
      <c r="AC166" s="87">
        <v>74</v>
      </c>
      <c r="AD166" s="88">
        <f t="shared" si="63"/>
        <v>76.8</v>
      </c>
      <c r="AE166" s="88">
        <f t="shared" si="57"/>
        <v>79.599999999999994</v>
      </c>
      <c r="AF166" s="88">
        <f t="shared" si="57"/>
        <v>82.399999999999991</v>
      </c>
      <c r="AG166" s="88">
        <f t="shared" si="57"/>
        <v>85.199999999999989</v>
      </c>
      <c r="AH166" s="87">
        <v>88</v>
      </c>
    </row>
    <row r="167" spans="1:34" x14ac:dyDescent="0.2">
      <c r="A167" s="82">
        <v>10</v>
      </c>
      <c r="B167" s="83">
        <v>2.2000000000000002</v>
      </c>
      <c r="C167" s="84">
        <f t="shared" si="47"/>
        <v>10022</v>
      </c>
      <c r="D167" s="94">
        <v>30</v>
      </c>
      <c r="E167" s="93">
        <f t="shared" si="58"/>
        <v>31</v>
      </c>
      <c r="F167" s="93">
        <f t="shared" si="52"/>
        <v>32</v>
      </c>
      <c r="G167" s="93">
        <f t="shared" si="52"/>
        <v>33</v>
      </c>
      <c r="H167" s="93">
        <f t="shared" si="52"/>
        <v>34</v>
      </c>
      <c r="I167" s="94">
        <v>35</v>
      </c>
      <c r="J167" s="91">
        <f t="shared" si="59"/>
        <v>36.4</v>
      </c>
      <c r="K167" s="91">
        <f t="shared" si="53"/>
        <v>37.799999999999997</v>
      </c>
      <c r="L167" s="91">
        <f t="shared" si="53"/>
        <v>39.199999999999996</v>
      </c>
      <c r="M167" s="91">
        <f t="shared" si="53"/>
        <v>40.599999999999994</v>
      </c>
      <c r="N167" s="94">
        <v>42</v>
      </c>
      <c r="O167" s="91">
        <f t="shared" si="60"/>
        <v>43.8</v>
      </c>
      <c r="P167" s="91">
        <f t="shared" si="54"/>
        <v>45.599999999999994</v>
      </c>
      <c r="Q167" s="91">
        <f t="shared" si="54"/>
        <v>47.399999999999991</v>
      </c>
      <c r="R167" s="91">
        <f t="shared" si="54"/>
        <v>49.199999999999989</v>
      </c>
      <c r="S167" s="94">
        <v>51</v>
      </c>
      <c r="T167" s="91">
        <f t="shared" si="61"/>
        <v>53.2</v>
      </c>
      <c r="U167" s="91">
        <f t="shared" si="55"/>
        <v>55.400000000000006</v>
      </c>
      <c r="V167" s="91">
        <f t="shared" si="55"/>
        <v>57.600000000000009</v>
      </c>
      <c r="W167" s="91">
        <f t="shared" si="55"/>
        <v>59.800000000000011</v>
      </c>
      <c r="X167" s="94">
        <v>62</v>
      </c>
      <c r="Y167" s="91">
        <f t="shared" si="62"/>
        <v>64.599999999999994</v>
      </c>
      <c r="Z167" s="91">
        <f t="shared" si="56"/>
        <v>67.199999999999989</v>
      </c>
      <c r="AA167" s="91">
        <f t="shared" si="56"/>
        <v>69.799999999999983</v>
      </c>
      <c r="AB167" s="91">
        <f t="shared" si="56"/>
        <v>72.399999999999977</v>
      </c>
      <c r="AC167" s="94">
        <v>75</v>
      </c>
      <c r="AD167" s="91">
        <f t="shared" si="63"/>
        <v>78</v>
      </c>
      <c r="AE167" s="91">
        <f t="shared" si="57"/>
        <v>81</v>
      </c>
      <c r="AF167" s="91">
        <f t="shared" si="57"/>
        <v>84</v>
      </c>
      <c r="AG167" s="91">
        <f t="shared" si="57"/>
        <v>87</v>
      </c>
      <c r="AH167" s="94">
        <v>90</v>
      </c>
    </row>
    <row r="168" spans="1:34" x14ac:dyDescent="0.2">
      <c r="A168" s="82">
        <v>10</v>
      </c>
      <c r="B168" s="92">
        <v>2.4</v>
      </c>
      <c r="C168" s="84">
        <f t="shared" si="47"/>
        <v>10024</v>
      </c>
      <c r="D168" s="87">
        <v>30</v>
      </c>
      <c r="E168" s="88">
        <f t="shared" si="58"/>
        <v>31.2</v>
      </c>
      <c r="F168" s="88">
        <f t="shared" si="52"/>
        <v>32.4</v>
      </c>
      <c r="G168" s="88">
        <f t="shared" si="52"/>
        <v>33.6</v>
      </c>
      <c r="H168" s="88">
        <f t="shared" si="52"/>
        <v>34.800000000000004</v>
      </c>
      <c r="I168" s="87">
        <v>36</v>
      </c>
      <c r="J168" s="88">
        <f t="shared" si="59"/>
        <v>37.4</v>
      </c>
      <c r="K168" s="88">
        <f t="shared" si="53"/>
        <v>38.799999999999997</v>
      </c>
      <c r="L168" s="88">
        <f t="shared" si="53"/>
        <v>40.199999999999996</v>
      </c>
      <c r="M168" s="88">
        <f t="shared" si="53"/>
        <v>41.599999999999994</v>
      </c>
      <c r="N168" s="87">
        <v>43</v>
      </c>
      <c r="O168" s="88">
        <f t="shared" si="60"/>
        <v>44.8</v>
      </c>
      <c r="P168" s="88">
        <f t="shared" si="54"/>
        <v>46.599999999999994</v>
      </c>
      <c r="Q168" s="88">
        <f t="shared" si="54"/>
        <v>48.399999999999991</v>
      </c>
      <c r="R168" s="88">
        <f t="shared" si="54"/>
        <v>50.199999999999989</v>
      </c>
      <c r="S168" s="87">
        <v>52</v>
      </c>
      <c r="T168" s="88">
        <f t="shared" si="61"/>
        <v>54.2</v>
      </c>
      <c r="U168" s="88">
        <f t="shared" si="55"/>
        <v>56.400000000000006</v>
      </c>
      <c r="V168" s="88">
        <f t="shared" si="55"/>
        <v>58.600000000000009</v>
      </c>
      <c r="W168" s="88">
        <f t="shared" si="55"/>
        <v>60.800000000000011</v>
      </c>
      <c r="X168" s="87">
        <v>63</v>
      </c>
      <c r="Y168" s="88">
        <f t="shared" si="62"/>
        <v>65.8</v>
      </c>
      <c r="Z168" s="88">
        <f t="shared" si="56"/>
        <v>68.599999999999994</v>
      </c>
      <c r="AA168" s="88">
        <f t="shared" si="56"/>
        <v>71.399999999999991</v>
      </c>
      <c r="AB168" s="88">
        <f t="shared" si="56"/>
        <v>74.199999999999989</v>
      </c>
      <c r="AC168" s="87">
        <v>77</v>
      </c>
      <c r="AD168" s="88">
        <f t="shared" si="63"/>
        <v>80</v>
      </c>
      <c r="AE168" s="88">
        <f t="shared" si="57"/>
        <v>83</v>
      </c>
      <c r="AF168" s="88">
        <f t="shared" si="57"/>
        <v>86</v>
      </c>
      <c r="AG168" s="88">
        <f t="shared" si="57"/>
        <v>89</v>
      </c>
      <c r="AH168" s="87">
        <v>92</v>
      </c>
    </row>
    <row r="169" spans="1:34" x14ac:dyDescent="0.2">
      <c r="A169" s="82">
        <v>10</v>
      </c>
      <c r="B169" s="83">
        <v>2.6</v>
      </c>
      <c r="C169" s="84">
        <f t="shared" si="47"/>
        <v>10026</v>
      </c>
      <c r="D169" s="94">
        <v>31</v>
      </c>
      <c r="E169" s="93">
        <f t="shared" si="58"/>
        <v>32.200000000000003</v>
      </c>
      <c r="F169" s="93">
        <f t="shared" si="52"/>
        <v>33.400000000000006</v>
      </c>
      <c r="G169" s="93">
        <f t="shared" si="52"/>
        <v>34.600000000000009</v>
      </c>
      <c r="H169" s="93">
        <f t="shared" si="52"/>
        <v>35.800000000000011</v>
      </c>
      <c r="I169" s="94">
        <v>37</v>
      </c>
      <c r="J169" s="91">
        <f t="shared" si="59"/>
        <v>38.4</v>
      </c>
      <c r="K169" s="91">
        <f t="shared" si="53"/>
        <v>39.799999999999997</v>
      </c>
      <c r="L169" s="91">
        <f t="shared" si="53"/>
        <v>41.199999999999996</v>
      </c>
      <c r="M169" s="91">
        <f t="shared" si="53"/>
        <v>42.599999999999994</v>
      </c>
      <c r="N169" s="94">
        <v>44</v>
      </c>
      <c r="O169" s="91">
        <f t="shared" si="60"/>
        <v>45.8</v>
      </c>
      <c r="P169" s="91">
        <f t="shared" si="54"/>
        <v>47.599999999999994</v>
      </c>
      <c r="Q169" s="91">
        <f t="shared" si="54"/>
        <v>49.399999999999991</v>
      </c>
      <c r="R169" s="91">
        <f t="shared" si="54"/>
        <v>51.199999999999989</v>
      </c>
      <c r="S169" s="94">
        <v>53</v>
      </c>
      <c r="T169" s="91">
        <f t="shared" si="61"/>
        <v>55.4</v>
      </c>
      <c r="U169" s="91">
        <f t="shared" si="55"/>
        <v>57.8</v>
      </c>
      <c r="V169" s="91">
        <f t="shared" si="55"/>
        <v>60.199999999999996</v>
      </c>
      <c r="W169" s="91">
        <f t="shared" si="55"/>
        <v>62.599999999999994</v>
      </c>
      <c r="X169" s="94">
        <v>65</v>
      </c>
      <c r="Y169" s="91">
        <f t="shared" si="62"/>
        <v>67.599999999999994</v>
      </c>
      <c r="Z169" s="91">
        <f t="shared" si="56"/>
        <v>70.199999999999989</v>
      </c>
      <c r="AA169" s="91">
        <f t="shared" si="56"/>
        <v>72.799999999999983</v>
      </c>
      <c r="AB169" s="91">
        <f t="shared" si="56"/>
        <v>75.399999999999977</v>
      </c>
      <c r="AC169" s="94">
        <v>78</v>
      </c>
      <c r="AD169" s="91">
        <f t="shared" si="63"/>
        <v>81.2</v>
      </c>
      <c r="AE169" s="91">
        <f t="shared" si="57"/>
        <v>84.4</v>
      </c>
      <c r="AF169" s="91">
        <f t="shared" si="57"/>
        <v>87.600000000000009</v>
      </c>
      <c r="AG169" s="91">
        <f t="shared" si="57"/>
        <v>90.800000000000011</v>
      </c>
      <c r="AH169" s="94">
        <v>94</v>
      </c>
    </row>
    <row r="170" spans="1:34" x14ac:dyDescent="0.2">
      <c r="A170" s="82">
        <v>10</v>
      </c>
      <c r="B170" s="92">
        <v>2.8</v>
      </c>
      <c r="C170" s="84">
        <f t="shared" si="47"/>
        <v>10028</v>
      </c>
      <c r="D170" s="87">
        <v>31</v>
      </c>
      <c r="E170" s="88">
        <f t="shared" si="58"/>
        <v>32.200000000000003</v>
      </c>
      <c r="F170" s="88">
        <f t="shared" si="52"/>
        <v>33.400000000000006</v>
      </c>
      <c r="G170" s="88">
        <f t="shared" si="52"/>
        <v>34.600000000000009</v>
      </c>
      <c r="H170" s="88">
        <f t="shared" si="52"/>
        <v>35.800000000000011</v>
      </c>
      <c r="I170" s="87">
        <v>37</v>
      </c>
      <c r="J170" s="88">
        <f t="shared" si="59"/>
        <v>38.6</v>
      </c>
      <c r="K170" s="88">
        <f t="shared" si="53"/>
        <v>40.200000000000003</v>
      </c>
      <c r="L170" s="88">
        <f t="shared" si="53"/>
        <v>41.800000000000004</v>
      </c>
      <c r="M170" s="88">
        <f t="shared" si="53"/>
        <v>43.400000000000006</v>
      </c>
      <c r="N170" s="87">
        <v>45</v>
      </c>
      <c r="O170" s="88">
        <f t="shared" si="60"/>
        <v>46.8</v>
      </c>
      <c r="P170" s="88">
        <f t="shared" si="54"/>
        <v>48.599999999999994</v>
      </c>
      <c r="Q170" s="88">
        <f t="shared" si="54"/>
        <v>50.399999999999991</v>
      </c>
      <c r="R170" s="88">
        <f t="shared" si="54"/>
        <v>52.199999999999989</v>
      </c>
      <c r="S170" s="87">
        <v>54</v>
      </c>
      <c r="T170" s="88">
        <f t="shared" si="61"/>
        <v>56.4</v>
      </c>
      <c r="U170" s="88">
        <f t="shared" si="55"/>
        <v>58.8</v>
      </c>
      <c r="V170" s="88">
        <f t="shared" si="55"/>
        <v>61.199999999999996</v>
      </c>
      <c r="W170" s="88">
        <f t="shared" si="55"/>
        <v>63.599999999999994</v>
      </c>
      <c r="X170" s="87">
        <v>66</v>
      </c>
      <c r="Y170" s="88">
        <f t="shared" si="62"/>
        <v>68.8</v>
      </c>
      <c r="Z170" s="88">
        <f t="shared" si="56"/>
        <v>71.599999999999994</v>
      </c>
      <c r="AA170" s="88">
        <f t="shared" si="56"/>
        <v>74.399999999999991</v>
      </c>
      <c r="AB170" s="88">
        <f t="shared" si="56"/>
        <v>77.199999999999989</v>
      </c>
      <c r="AC170" s="87">
        <v>80</v>
      </c>
      <c r="AD170" s="88">
        <f t="shared" si="63"/>
        <v>83.2</v>
      </c>
      <c r="AE170" s="88">
        <f t="shared" si="57"/>
        <v>86.4</v>
      </c>
      <c r="AF170" s="88">
        <f t="shared" si="57"/>
        <v>89.600000000000009</v>
      </c>
      <c r="AG170" s="88">
        <f t="shared" si="57"/>
        <v>92.800000000000011</v>
      </c>
      <c r="AH170" s="87">
        <v>96</v>
      </c>
    </row>
    <row r="171" spans="1:34" x14ac:dyDescent="0.2">
      <c r="A171" s="82">
        <v>10</v>
      </c>
      <c r="B171" s="83">
        <v>3</v>
      </c>
      <c r="C171" s="84">
        <f t="shared" si="47"/>
        <v>10030</v>
      </c>
      <c r="D171" s="94">
        <v>32</v>
      </c>
      <c r="E171" s="93">
        <f t="shared" si="58"/>
        <v>33.200000000000003</v>
      </c>
      <c r="F171" s="93">
        <f t="shared" si="52"/>
        <v>34.400000000000006</v>
      </c>
      <c r="G171" s="93">
        <f t="shared" si="52"/>
        <v>35.600000000000009</v>
      </c>
      <c r="H171" s="93">
        <f t="shared" si="52"/>
        <v>36.800000000000011</v>
      </c>
      <c r="I171" s="94">
        <v>38</v>
      </c>
      <c r="J171" s="91">
        <f t="shared" si="59"/>
        <v>39.6</v>
      </c>
      <c r="K171" s="91">
        <f t="shared" si="53"/>
        <v>41.2</v>
      </c>
      <c r="L171" s="91">
        <f t="shared" si="53"/>
        <v>42.800000000000004</v>
      </c>
      <c r="M171" s="91">
        <f t="shared" si="53"/>
        <v>44.400000000000006</v>
      </c>
      <c r="N171" s="94">
        <v>46</v>
      </c>
      <c r="O171" s="91">
        <f t="shared" si="60"/>
        <v>47.8</v>
      </c>
      <c r="P171" s="91">
        <f t="shared" si="54"/>
        <v>49.599999999999994</v>
      </c>
      <c r="Q171" s="91">
        <f t="shared" si="54"/>
        <v>51.399999999999991</v>
      </c>
      <c r="R171" s="91">
        <f t="shared" si="54"/>
        <v>53.199999999999989</v>
      </c>
      <c r="S171" s="94">
        <v>55</v>
      </c>
      <c r="T171" s="91">
        <f t="shared" si="61"/>
        <v>57.4</v>
      </c>
      <c r="U171" s="91">
        <f t="shared" si="55"/>
        <v>59.8</v>
      </c>
      <c r="V171" s="91">
        <f t="shared" si="55"/>
        <v>62.199999999999996</v>
      </c>
      <c r="W171" s="91">
        <f t="shared" si="55"/>
        <v>64.599999999999994</v>
      </c>
      <c r="X171" s="94">
        <v>67</v>
      </c>
      <c r="Y171" s="91">
        <f t="shared" si="62"/>
        <v>69.8</v>
      </c>
      <c r="Z171" s="91">
        <f t="shared" si="56"/>
        <v>72.599999999999994</v>
      </c>
      <c r="AA171" s="91">
        <f t="shared" si="56"/>
        <v>75.399999999999991</v>
      </c>
      <c r="AB171" s="91">
        <f t="shared" si="56"/>
        <v>78.199999999999989</v>
      </c>
      <c r="AC171" s="94">
        <v>81</v>
      </c>
      <c r="AD171" s="91">
        <f t="shared" si="63"/>
        <v>84.2</v>
      </c>
      <c r="AE171" s="91">
        <f t="shared" si="57"/>
        <v>87.4</v>
      </c>
      <c r="AF171" s="91">
        <f t="shared" si="57"/>
        <v>90.600000000000009</v>
      </c>
      <c r="AG171" s="91">
        <f t="shared" si="57"/>
        <v>93.800000000000011</v>
      </c>
      <c r="AH171" s="94">
        <v>97</v>
      </c>
    </row>
    <row r="172" spans="1:34" x14ac:dyDescent="0.2">
      <c r="A172" s="82">
        <v>11</v>
      </c>
      <c r="B172" s="83">
        <v>0</v>
      </c>
      <c r="C172" s="84">
        <f t="shared" si="47"/>
        <v>11000</v>
      </c>
      <c r="D172" s="93">
        <v>22.4</v>
      </c>
      <c r="E172" s="93">
        <v>23.36</v>
      </c>
      <c r="F172" s="93">
        <v>24.32</v>
      </c>
      <c r="G172" s="93">
        <v>25.28</v>
      </c>
      <c r="H172" s="93">
        <v>26.24</v>
      </c>
      <c r="I172" s="93">
        <v>27.2</v>
      </c>
      <c r="J172" s="93">
        <v>28.28</v>
      </c>
      <c r="K172" s="93">
        <v>29.36</v>
      </c>
      <c r="L172" s="93">
        <v>30.44</v>
      </c>
      <c r="M172" s="93">
        <v>31.52</v>
      </c>
      <c r="N172" s="93">
        <v>32.6</v>
      </c>
      <c r="O172" s="93">
        <v>33.92</v>
      </c>
      <c r="P172" s="93">
        <v>35.24</v>
      </c>
      <c r="Q172" s="93">
        <v>36.56</v>
      </c>
      <c r="R172" s="93">
        <v>37.880000000000003</v>
      </c>
      <c r="S172" s="93">
        <v>39.200000000000003</v>
      </c>
      <c r="T172" s="93">
        <v>40.68</v>
      </c>
      <c r="U172" s="93">
        <v>42.16</v>
      </c>
      <c r="V172" s="93">
        <v>43.64</v>
      </c>
      <c r="W172" s="93">
        <v>45.12</v>
      </c>
      <c r="X172" s="93">
        <v>46.6</v>
      </c>
      <c r="Y172" s="93">
        <v>48.28</v>
      </c>
      <c r="Z172" s="93">
        <v>49.96</v>
      </c>
      <c r="AA172" s="93">
        <v>51.64</v>
      </c>
      <c r="AB172" s="93">
        <v>53.32</v>
      </c>
      <c r="AC172" s="93">
        <v>55</v>
      </c>
      <c r="AD172" s="93">
        <v>57.08</v>
      </c>
      <c r="AE172" s="93">
        <v>59.16</v>
      </c>
      <c r="AF172" s="93">
        <v>61.24</v>
      </c>
      <c r="AG172" s="93">
        <v>63.32</v>
      </c>
      <c r="AH172" s="93">
        <v>65.400000000000006</v>
      </c>
    </row>
    <row r="173" spans="1:34" x14ac:dyDescent="0.2">
      <c r="A173" s="82">
        <v>11</v>
      </c>
      <c r="B173" s="86">
        <v>0.4</v>
      </c>
      <c r="C173" s="84">
        <f t="shared" si="47"/>
        <v>11004</v>
      </c>
      <c r="D173" s="88">
        <f t="shared" ref="D173:AH181" si="64">-(D158-D233)*1/5+D158</f>
        <v>22.4</v>
      </c>
      <c r="E173" s="88">
        <f t="shared" si="64"/>
        <v>23.36</v>
      </c>
      <c r="F173" s="88">
        <f t="shared" si="64"/>
        <v>24.32</v>
      </c>
      <c r="G173" s="88">
        <f t="shared" si="64"/>
        <v>25.28</v>
      </c>
      <c r="H173" s="88">
        <f t="shared" si="64"/>
        <v>26.240000000000002</v>
      </c>
      <c r="I173" s="88">
        <f t="shared" si="64"/>
        <v>27.2</v>
      </c>
      <c r="J173" s="88">
        <f t="shared" si="64"/>
        <v>28.28</v>
      </c>
      <c r="K173" s="88">
        <f t="shared" si="64"/>
        <v>29.36</v>
      </c>
      <c r="L173" s="88">
        <f t="shared" si="64"/>
        <v>30.44</v>
      </c>
      <c r="M173" s="88">
        <f t="shared" si="64"/>
        <v>31.520000000000003</v>
      </c>
      <c r="N173" s="88">
        <f t="shared" si="64"/>
        <v>32.6</v>
      </c>
      <c r="O173" s="88">
        <f t="shared" si="64"/>
        <v>33.92</v>
      </c>
      <c r="P173" s="88">
        <f t="shared" si="64"/>
        <v>35.239999999999995</v>
      </c>
      <c r="Q173" s="88">
        <f t="shared" si="64"/>
        <v>36.559999999999995</v>
      </c>
      <c r="R173" s="88">
        <f t="shared" si="64"/>
        <v>37.879999999999995</v>
      </c>
      <c r="S173" s="88">
        <f t="shared" si="64"/>
        <v>39.200000000000003</v>
      </c>
      <c r="T173" s="88">
        <f t="shared" si="64"/>
        <v>40.68</v>
      </c>
      <c r="U173" s="88">
        <f t="shared" si="64"/>
        <v>42.160000000000004</v>
      </c>
      <c r="V173" s="88">
        <f t="shared" si="64"/>
        <v>43.64</v>
      </c>
      <c r="W173" s="88">
        <f t="shared" si="64"/>
        <v>45.120000000000005</v>
      </c>
      <c r="X173" s="88">
        <f t="shared" si="64"/>
        <v>46.6</v>
      </c>
      <c r="Y173" s="88">
        <f t="shared" si="64"/>
        <v>48.28</v>
      </c>
      <c r="Z173" s="88">
        <f t="shared" si="64"/>
        <v>49.959999999999994</v>
      </c>
      <c r="AA173" s="88">
        <f t="shared" si="64"/>
        <v>51.639999999999993</v>
      </c>
      <c r="AB173" s="88">
        <f t="shared" si="64"/>
        <v>53.319999999999993</v>
      </c>
      <c r="AC173" s="88">
        <f t="shared" si="64"/>
        <v>55</v>
      </c>
      <c r="AD173" s="88">
        <f t="shared" si="64"/>
        <v>57.080000000000005</v>
      </c>
      <c r="AE173" s="88">
        <f t="shared" si="64"/>
        <v>59.160000000000004</v>
      </c>
      <c r="AF173" s="88">
        <f t="shared" si="64"/>
        <v>61.240000000000009</v>
      </c>
      <c r="AG173" s="88">
        <f t="shared" si="64"/>
        <v>63.320000000000007</v>
      </c>
      <c r="AH173" s="88">
        <f t="shared" si="64"/>
        <v>65.400000000000006</v>
      </c>
    </row>
    <row r="174" spans="1:34" x14ac:dyDescent="0.2">
      <c r="A174" s="82">
        <v>11</v>
      </c>
      <c r="B174" s="83">
        <v>0.6</v>
      </c>
      <c r="C174" s="84">
        <f t="shared" si="47"/>
        <v>11006</v>
      </c>
      <c r="D174" s="93">
        <f t="shared" si="64"/>
        <v>23.4</v>
      </c>
      <c r="E174" s="93">
        <f t="shared" si="64"/>
        <v>24.32</v>
      </c>
      <c r="F174" s="93">
        <f t="shared" si="64"/>
        <v>25.240000000000002</v>
      </c>
      <c r="G174" s="93">
        <f t="shared" si="64"/>
        <v>26.16</v>
      </c>
      <c r="H174" s="93">
        <f t="shared" si="64"/>
        <v>27.080000000000002</v>
      </c>
      <c r="I174" s="93">
        <f t="shared" si="64"/>
        <v>28</v>
      </c>
      <c r="J174" s="93">
        <f t="shared" si="64"/>
        <v>29.12</v>
      </c>
      <c r="K174" s="93">
        <f t="shared" si="64"/>
        <v>30.24</v>
      </c>
      <c r="L174" s="93">
        <f t="shared" si="64"/>
        <v>31.360000000000003</v>
      </c>
      <c r="M174" s="93">
        <f t="shared" si="64"/>
        <v>32.480000000000004</v>
      </c>
      <c r="N174" s="93">
        <f t="shared" si="64"/>
        <v>33.6</v>
      </c>
      <c r="O174" s="93">
        <f t="shared" si="64"/>
        <v>34.92</v>
      </c>
      <c r="P174" s="93">
        <f t="shared" si="64"/>
        <v>36.239999999999995</v>
      </c>
      <c r="Q174" s="93">
        <f t="shared" si="64"/>
        <v>37.559999999999995</v>
      </c>
      <c r="R174" s="93">
        <f t="shared" si="64"/>
        <v>38.879999999999995</v>
      </c>
      <c r="S174" s="93">
        <f t="shared" si="64"/>
        <v>40.200000000000003</v>
      </c>
      <c r="T174" s="93">
        <f t="shared" si="64"/>
        <v>41.68</v>
      </c>
      <c r="U174" s="93">
        <f t="shared" si="64"/>
        <v>43.160000000000004</v>
      </c>
      <c r="V174" s="93">
        <f t="shared" si="64"/>
        <v>44.64</v>
      </c>
      <c r="W174" s="93">
        <f t="shared" si="64"/>
        <v>46.120000000000005</v>
      </c>
      <c r="X174" s="93">
        <f t="shared" si="64"/>
        <v>47.6</v>
      </c>
      <c r="Y174" s="93">
        <f t="shared" si="64"/>
        <v>49.48</v>
      </c>
      <c r="Z174" s="93">
        <f t="shared" si="64"/>
        <v>51.36</v>
      </c>
      <c r="AA174" s="93">
        <f t="shared" si="64"/>
        <v>53.24</v>
      </c>
      <c r="AB174" s="93">
        <f t="shared" si="64"/>
        <v>55.12</v>
      </c>
      <c r="AC174" s="93">
        <f t="shared" si="64"/>
        <v>57</v>
      </c>
      <c r="AD174" s="93">
        <f t="shared" si="64"/>
        <v>59.24</v>
      </c>
      <c r="AE174" s="93">
        <f t="shared" si="64"/>
        <v>61.48</v>
      </c>
      <c r="AF174" s="93">
        <f t="shared" si="64"/>
        <v>63.720000000000006</v>
      </c>
      <c r="AG174" s="93">
        <f t="shared" si="64"/>
        <v>65.960000000000008</v>
      </c>
      <c r="AH174" s="93">
        <f t="shared" si="64"/>
        <v>68.2</v>
      </c>
    </row>
    <row r="175" spans="1:34" x14ac:dyDescent="0.2">
      <c r="A175" s="82">
        <v>11</v>
      </c>
      <c r="B175" s="92">
        <v>0.8</v>
      </c>
      <c r="C175" s="84">
        <f t="shared" si="47"/>
        <v>11008</v>
      </c>
      <c r="D175" s="88">
        <f t="shared" si="64"/>
        <v>24.2</v>
      </c>
      <c r="E175" s="88">
        <f t="shared" si="64"/>
        <v>25.12</v>
      </c>
      <c r="F175" s="88">
        <f t="shared" si="64"/>
        <v>26.04</v>
      </c>
      <c r="G175" s="88">
        <f t="shared" si="64"/>
        <v>26.96</v>
      </c>
      <c r="H175" s="88">
        <f t="shared" si="64"/>
        <v>27.880000000000003</v>
      </c>
      <c r="I175" s="88">
        <f t="shared" si="64"/>
        <v>28.8</v>
      </c>
      <c r="J175" s="88">
        <f t="shared" si="64"/>
        <v>29.92</v>
      </c>
      <c r="K175" s="88">
        <f t="shared" si="64"/>
        <v>31.040000000000006</v>
      </c>
      <c r="L175" s="88">
        <f t="shared" si="64"/>
        <v>32.160000000000011</v>
      </c>
      <c r="M175" s="88">
        <f t="shared" si="64"/>
        <v>33.280000000000008</v>
      </c>
      <c r="N175" s="88">
        <f t="shared" si="64"/>
        <v>34.4</v>
      </c>
      <c r="O175" s="88">
        <f t="shared" si="64"/>
        <v>35.72</v>
      </c>
      <c r="P175" s="88">
        <f t="shared" si="64"/>
        <v>37.04</v>
      </c>
      <c r="Q175" s="88">
        <f t="shared" si="64"/>
        <v>38.36</v>
      </c>
      <c r="R175" s="88">
        <f t="shared" si="64"/>
        <v>39.679999999999993</v>
      </c>
      <c r="S175" s="88">
        <f t="shared" si="64"/>
        <v>41</v>
      </c>
      <c r="T175" s="88">
        <f t="shared" si="64"/>
        <v>42.68</v>
      </c>
      <c r="U175" s="88">
        <f t="shared" si="64"/>
        <v>44.359999999999992</v>
      </c>
      <c r="V175" s="88">
        <f t="shared" si="64"/>
        <v>46.039999999999992</v>
      </c>
      <c r="W175" s="88">
        <f t="shared" si="64"/>
        <v>47.719999999999992</v>
      </c>
      <c r="X175" s="88">
        <f t="shared" si="64"/>
        <v>49.4</v>
      </c>
      <c r="Y175" s="88">
        <f t="shared" si="64"/>
        <v>51.28</v>
      </c>
      <c r="Z175" s="88">
        <f t="shared" si="64"/>
        <v>53.16</v>
      </c>
      <c r="AA175" s="88">
        <f t="shared" si="64"/>
        <v>55.04</v>
      </c>
      <c r="AB175" s="88">
        <f t="shared" si="64"/>
        <v>56.92</v>
      </c>
      <c r="AC175" s="88">
        <f t="shared" si="64"/>
        <v>58.8</v>
      </c>
      <c r="AD175" s="88">
        <f t="shared" si="64"/>
        <v>61.040000000000006</v>
      </c>
      <c r="AE175" s="88">
        <f t="shared" si="64"/>
        <v>63.280000000000008</v>
      </c>
      <c r="AF175" s="88">
        <f t="shared" si="64"/>
        <v>65.52000000000001</v>
      </c>
      <c r="AG175" s="88">
        <f t="shared" si="64"/>
        <v>67.760000000000019</v>
      </c>
      <c r="AH175" s="88">
        <f t="shared" si="64"/>
        <v>70</v>
      </c>
    </row>
    <row r="176" spans="1:34" x14ac:dyDescent="0.2">
      <c r="A176" s="82">
        <v>11</v>
      </c>
      <c r="B176" s="83">
        <v>1</v>
      </c>
      <c r="C176" s="84">
        <f t="shared" si="47"/>
        <v>11010</v>
      </c>
      <c r="D176" s="93">
        <f t="shared" si="64"/>
        <v>24.4</v>
      </c>
      <c r="E176" s="93">
        <f t="shared" si="64"/>
        <v>25.32</v>
      </c>
      <c r="F176" s="93">
        <f t="shared" si="64"/>
        <v>26.240000000000002</v>
      </c>
      <c r="G176" s="93">
        <f t="shared" si="64"/>
        <v>27.16</v>
      </c>
      <c r="H176" s="93">
        <f t="shared" si="64"/>
        <v>28.080000000000002</v>
      </c>
      <c r="I176" s="93">
        <f t="shared" si="64"/>
        <v>29</v>
      </c>
      <c r="J176" s="93">
        <f t="shared" si="64"/>
        <v>30.12</v>
      </c>
      <c r="K176" s="93">
        <f t="shared" si="64"/>
        <v>31.240000000000006</v>
      </c>
      <c r="L176" s="93">
        <f t="shared" si="64"/>
        <v>32.360000000000007</v>
      </c>
      <c r="M176" s="93">
        <f t="shared" si="64"/>
        <v>33.480000000000011</v>
      </c>
      <c r="N176" s="93">
        <f t="shared" si="64"/>
        <v>34.6</v>
      </c>
      <c r="O176" s="93">
        <f t="shared" si="64"/>
        <v>36.08</v>
      </c>
      <c r="P176" s="93">
        <f t="shared" si="64"/>
        <v>37.56</v>
      </c>
      <c r="Q176" s="93">
        <f t="shared" si="64"/>
        <v>39.040000000000006</v>
      </c>
      <c r="R176" s="93">
        <f t="shared" si="64"/>
        <v>40.520000000000003</v>
      </c>
      <c r="S176" s="93">
        <f t="shared" si="64"/>
        <v>42</v>
      </c>
      <c r="T176" s="93">
        <f t="shared" si="64"/>
        <v>43.68</v>
      </c>
      <c r="U176" s="93">
        <f t="shared" si="64"/>
        <v>45.359999999999992</v>
      </c>
      <c r="V176" s="93">
        <f t="shared" si="64"/>
        <v>47.039999999999992</v>
      </c>
      <c r="W176" s="93">
        <f t="shared" si="64"/>
        <v>48.719999999999992</v>
      </c>
      <c r="X176" s="93">
        <f t="shared" si="64"/>
        <v>50.4</v>
      </c>
      <c r="Y176" s="93">
        <f t="shared" si="64"/>
        <v>52.440000000000005</v>
      </c>
      <c r="Z176" s="93">
        <f t="shared" si="64"/>
        <v>54.480000000000004</v>
      </c>
      <c r="AA176" s="93">
        <f t="shared" si="64"/>
        <v>56.52</v>
      </c>
      <c r="AB176" s="93">
        <f t="shared" si="64"/>
        <v>58.560000000000009</v>
      </c>
      <c r="AC176" s="93">
        <f t="shared" si="64"/>
        <v>60.6</v>
      </c>
      <c r="AD176" s="93">
        <f t="shared" si="64"/>
        <v>63.039999999999992</v>
      </c>
      <c r="AE176" s="93">
        <f t="shared" si="64"/>
        <v>65.47999999999999</v>
      </c>
      <c r="AF176" s="93">
        <f t="shared" si="64"/>
        <v>67.919999999999987</v>
      </c>
      <c r="AG176" s="93">
        <f t="shared" si="64"/>
        <v>70.359999999999985</v>
      </c>
      <c r="AH176" s="93">
        <f t="shared" si="64"/>
        <v>72.8</v>
      </c>
    </row>
    <row r="177" spans="1:34" x14ac:dyDescent="0.2">
      <c r="A177" s="82">
        <v>11</v>
      </c>
      <c r="B177" s="92">
        <v>1.2</v>
      </c>
      <c r="C177" s="84">
        <f t="shared" si="47"/>
        <v>11012</v>
      </c>
      <c r="D177" s="88">
        <f t="shared" si="64"/>
        <v>25.2</v>
      </c>
      <c r="E177" s="88">
        <f t="shared" si="64"/>
        <v>26.12</v>
      </c>
      <c r="F177" s="88">
        <f t="shared" si="64"/>
        <v>27.04</v>
      </c>
      <c r="G177" s="88">
        <f t="shared" si="64"/>
        <v>27.96</v>
      </c>
      <c r="H177" s="88">
        <f t="shared" si="64"/>
        <v>28.880000000000003</v>
      </c>
      <c r="I177" s="88">
        <f t="shared" si="64"/>
        <v>29.8</v>
      </c>
      <c r="J177" s="88">
        <f t="shared" si="64"/>
        <v>30.92</v>
      </c>
      <c r="K177" s="88">
        <f t="shared" si="64"/>
        <v>32.040000000000006</v>
      </c>
      <c r="L177" s="88">
        <f t="shared" si="64"/>
        <v>33.160000000000011</v>
      </c>
      <c r="M177" s="88">
        <f t="shared" si="64"/>
        <v>34.280000000000008</v>
      </c>
      <c r="N177" s="88">
        <f t="shared" si="64"/>
        <v>35.4</v>
      </c>
      <c r="O177" s="88">
        <f t="shared" si="64"/>
        <v>36.92</v>
      </c>
      <c r="P177" s="88">
        <f t="shared" si="64"/>
        <v>38.440000000000005</v>
      </c>
      <c r="Q177" s="88">
        <f t="shared" si="64"/>
        <v>39.96</v>
      </c>
      <c r="R177" s="88">
        <f t="shared" si="64"/>
        <v>41.480000000000004</v>
      </c>
      <c r="S177" s="88">
        <f t="shared" si="64"/>
        <v>43</v>
      </c>
      <c r="T177" s="88">
        <f t="shared" si="64"/>
        <v>44.68</v>
      </c>
      <c r="U177" s="88">
        <f t="shared" si="64"/>
        <v>46.36</v>
      </c>
      <c r="V177" s="88">
        <f t="shared" si="64"/>
        <v>48.039999999999992</v>
      </c>
      <c r="W177" s="88">
        <f t="shared" si="64"/>
        <v>49.719999999999992</v>
      </c>
      <c r="X177" s="88">
        <f t="shared" si="64"/>
        <v>51.4</v>
      </c>
      <c r="Y177" s="88">
        <f t="shared" si="64"/>
        <v>53.64</v>
      </c>
      <c r="Z177" s="88">
        <f t="shared" si="64"/>
        <v>55.879999999999995</v>
      </c>
      <c r="AA177" s="88">
        <f t="shared" si="64"/>
        <v>58.12</v>
      </c>
      <c r="AB177" s="88">
        <f t="shared" si="64"/>
        <v>60.36</v>
      </c>
      <c r="AC177" s="88">
        <f t="shared" si="64"/>
        <v>62.6</v>
      </c>
      <c r="AD177" s="88">
        <f t="shared" si="64"/>
        <v>65</v>
      </c>
      <c r="AE177" s="88">
        <f t="shared" si="64"/>
        <v>67.399999999999991</v>
      </c>
      <c r="AF177" s="88">
        <f t="shared" si="64"/>
        <v>69.799999999999983</v>
      </c>
      <c r="AG177" s="88">
        <f t="shared" si="64"/>
        <v>72.199999999999989</v>
      </c>
      <c r="AH177" s="88">
        <f t="shared" si="64"/>
        <v>74.599999999999994</v>
      </c>
    </row>
    <row r="178" spans="1:34" x14ac:dyDescent="0.2">
      <c r="A178" s="82">
        <v>11</v>
      </c>
      <c r="B178" s="83">
        <v>1.4</v>
      </c>
      <c r="C178" s="84">
        <f t="shared" si="47"/>
        <v>11014</v>
      </c>
      <c r="D178" s="93">
        <f t="shared" si="64"/>
        <v>25.2</v>
      </c>
      <c r="E178" s="93">
        <f t="shared" si="64"/>
        <v>26.32</v>
      </c>
      <c r="F178" s="93">
        <f t="shared" si="64"/>
        <v>27.439999999999998</v>
      </c>
      <c r="G178" s="93">
        <f t="shared" si="64"/>
        <v>28.56</v>
      </c>
      <c r="H178" s="93">
        <f t="shared" si="64"/>
        <v>29.68</v>
      </c>
      <c r="I178" s="93">
        <f t="shared" si="64"/>
        <v>30.8</v>
      </c>
      <c r="J178" s="93">
        <f t="shared" si="64"/>
        <v>31.92</v>
      </c>
      <c r="K178" s="93">
        <f t="shared" si="64"/>
        <v>33.040000000000006</v>
      </c>
      <c r="L178" s="93">
        <f t="shared" si="64"/>
        <v>34.160000000000011</v>
      </c>
      <c r="M178" s="93">
        <f t="shared" si="64"/>
        <v>35.280000000000008</v>
      </c>
      <c r="N178" s="93">
        <f t="shared" si="64"/>
        <v>36.4</v>
      </c>
      <c r="O178" s="93">
        <f t="shared" si="64"/>
        <v>37.880000000000003</v>
      </c>
      <c r="P178" s="93">
        <f t="shared" si="64"/>
        <v>39.36</v>
      </c>
      <c r="Q178" s="93">
        <f t="shared" si="64"/>
        <v>40.840000000000003</v>
      </c>
      <c r="R178" s="93">
        <f t="shared" si="64"/>
        <v>42.320000000000007</v>
      </c>
      <c r="S178" s="93">
        <f t="shared" si="64"/>
        <v>43.8</v>
      </c>
      <c r="T178" s="93">
        <f t="shared" si="64"/>
        <v>45.68</v>
      </c>
      <c r="U178" s="93">
        <f t="shared" si="64"/>
        <v>47.56</v>
      </c>
      <c r="V178" s="93">
        <f t="shared" si="64"/>
        <v>49.44</v>
      </c>
      <c r="W178" s="93">
        <f t="shared" si="64"/>
        <v>51.32</v>
      </c>
      <c r="X178" s="93">
        <f t="shared" si="64"/>
        <v>53.2</v>
      </c>
      <c r="Y178" s="93">
        <f t="shared" si="64"/>
        <v>55.44</v>
      </c>
      <c r="Z178" s="93">
        <f t="shared" si="64"/>
        <v>57.68</v>
      </c>
      <c r="AA178" s="93">
        <f t="shared" si="64"/>
        <v>59.92</v>
      </c>
      <c r="AB178" s="93">
        <f t="shared" si="64"/>
        <v>62.160000000000011</v>
      </c>
      <c r="AC178" s="93">
        <f t="shared" si="64"/>
        <v>64.400000000000006</v>
      </c>
      <c r="AD178" s="93">
        <f t="shared" si="64"/>
        <v>66.839999999999989</v>
      </c>
      <c r="AE178" s="93">
        <f t="shared" si="64"/>
        <v>69.279999999999987</v>
      </c>
      <c r="AF178" s="93">
        <f t="shared" si="64"/>
        <v>71.719999999999985</v>
      </c>
      <c r="AG178" s="93">
        <f t="shared" si="64"/>
        <v>74.159999999999982</v>
      </c>
      <c r="AH178" s="93">
        <f t="shared" si="64"/>
        <v>76.599999999999994</v>
      </c>
    </row>
    <row r="179" spans="1:34" x14ac:dyDescent="0.2">
      <c r="A179" s="82">
        <v>11</v>
      </c>
      <c r="B179" s="92">
        <v>1.6</v>
      </c>
      <c r="C179" s="84">
        <f t="shared" si="47"/>
        <v>11016</v>
      </c>
      <c r="D179" s="88">
        <f t="shared" si="64"/>
        <v>26.2</v>
      </c>
      <c r="E179" s="88">
        <f t="shared" si="64"/>
        <v>27.12</v>
      </c>
      <c r="F179" s="88">
        <f t="shared" si="64"/>
        <v>28.04</v>
      </c>
      <c r="G179" s="88">
        <f t="shared" si="64"/>
        <v>28.96</v>
      </c>
      <c r="H179" s="88">
        <f t="shared" si="64"/>
        <v>29.880000000000003</v>
      </c>
      <c r="I179" s="88">
        <f t="shared" si="64"/>
        <v>30.8</v>
      </c>
      <c r="J179" s="88">
        <f t="shared" si="64"/>
        <v>32.08</v>
      </c>
      <c r="K179" s="88">
        <f t="shared" si="64"/>
        <v>33.36</v>
      </c>
      <c r="L179" s="88">
        <f t="shared" si="64"/>
        <v>34.64</v>
      </c>
      <c r="M179" s="88">
        <f t="shared" si="64"/>
        <v>35.919999999999995</v>
      </c>
      <c r="N179" s="88">
        <f t="shared" si="64"/>
        <v>37.200000000000003</v>
      </c>
      <c r="O179" s="88">
        <f t="shared" si="64"/>
        <v>38.72</v>
      </c>
      <c r="P179" s="88">
        <f t="shared" si="64"/>
        <v>40.24</v>
      </c>
      <c r="Q179" s="88">
        <f t="shared" si="64"/>
        <v>41.760000000000005</v>
      </c>
      <c r="R179" s="88">
        <f t="shared" si="64"/>
        <v>43.28</v>
      </c>
      <c r="S179" s="88">
        <f t="shared" si="64"/>
        <v>44.8</v>
      </c>
      <c r="T179" s="88">
        <f t="shared" si="64"/>
        <v>46.68</v>
      </c>
      <c r="U179" s="88">
        <f t="shared" si="64"/>
        <v>48.56</v>
      </c>
      <c r="V179" s="88">
        <f t="shared" si="64"/>
        <v>50.44</v>
      </c>
      <c r="W179" s="88">
        <f t="shared" si="64"/>
        <v>52.32</v>
      </c>
      <c r="X179" s="88">
        <f t="shared" si="64"/>
        <v>54.2</v>
      </c>
      <c r="Y179" s="88">
        <f t="shared" si="64"/>
        <v>56.44</v>
      </c>
      <c r="Z179" s="88">
        <f t="shared" si="64"/>
        <v>58.68</v>
      </c>
      <c r="AA179" s="88">
        <f t="shared" si="64"/>
        <v>60.92</v>
      </c>
      <c r="AB179" s="88">
        <f t="shared" si="64"/>
        <v>63.160000000000011</v>
      </c>
      <c r="AC179" s="88">
        <f t="shared" si="64"/>
        <v>65.400000000000006</v>
      </c>
      <c r="AD179" s="88">
        <f t="shared" si="64"/>
        <v>68</v>
      </c>
      <c r="AE179" s="88">
        <f t="shared" si="64"/>
        <v>70.599999999999994</v>
      </c>
      <c r="AF179" s="88">
        <f t="shared" si="64"/>
        <v>73.199999999999989</v>
      </c>
      <c r="AG179" s="88">
        <f t="shared" si="64"/>
        <v>75.799999999999983</v>
      </c>
      <c r="AH179" s="88">
        <f t="shared" si="64"/>
        <v>78.400000000000006</v>
      </c>
    </row>
    <row r="180" spans="1:34" x14ac:dyDescent="0.2">
      <c r="A180" s="82">
        <v>11</v>
      </c>
      <c r="B180" s="83">
        <v>1.8</v>
      </c>
      <c r="C180" s="84">
        <f t="shared" si="47"/>
        <v>11018</v>
      </c>
      <c r="D180" s="93">
        <f t="shared" si="64"/>
        <v>27</v>
      </c>
      <c r="E180" s="93">
        <f t="shared" si="64"/>
        <v>27.96</v>
      </c>
      <c r="F180" s="93">
        <f t="shared" si="64"/>
        <v>28.92</v>
      </c>
      <c r="G180" s="93">
        <f t="shared" si="64"/>
        <v>29.88</v>
      </c>
      <c r="H180" s="93">
        <f t="shared" si="64"/>
        <v>30.84</v>
      </c>
      <c r="I180" s="93">
        <f t="shared" si="64"/>
        <v>31.8</v>
      </c>
      <c r="J180" s="93">
        <f t="shared" si="64"/>
        <v>33.08</v>
      </c>
      <c r="K180" s="93">
        <f t="shared" si="64"/>
        <v>34.36</v>
      </c>
      <c r="L180" s="93">
        <f t="shared" si="64"/>
        <v>35.64</v>
      </c>
      <c r="M180" s="93">
        <f t="shared" si="64"/>
        <v>36.919999999999995</v>
      </c>
      <c r="N180" s="93">
        <f t="shared" si="64"/>
        <v>38.200000000000003</v>
      </c>
      <c r="O180" s="93">
        <f t="shared" si="64"/>
        <v>39.72</v>
      </c>
      <c r="P180" s="93">
        <f t="shared" si="64"/>
        <v>41.24</v>
      </c>
      <c r="Q180" s="93">
        <f t="shared" si="64"/>
        <v>42.760000000000005</v>
      </c>
      <c r="R180" s="93">
        <f t="shared" si="64"/>
        <v>44.28</v>
      </c>
      <c r="S180" s="93">
        <f t="shared" si="64"/>
        <v>45.8</v>
      </c>
      <c r="T180" s="93">
        <f t="shared" si="64"/>
        <v>47.84</v>
      </c>
      <c r="U180" s="93">
        <f t="shared" si="64"/>
        <v>49.88</v>
      </c>
      <c r="V180" s="93">
        <f t="shared" si="64"/>
        <v>51.920000000000009</v>
      </c>
      <c r="W180" s="93">
        <f t="shared" si="64"/>
        <v>53.960000000000008</v>
      </c>
      <c r="X180" s="93">
        <f t="shared" si="64"/>
        <v>56</v>
      </c>
      <c r="Y180" s="93">
        <f t="shared" si="64"/>
        <v>58.24</v>
      </c>
      <c r="Z180" s="93">
        <f t="shared" si="64"/>
        <v>60.48</v>
      </c>
      <c r="AA180" s="93">
        <f t="shared" si="64"/>
        <v>62.720000000000006</v>
      </c>
      <c r="AB180" s="93">
        <f t="shared" si="64"/>
        <v>64.960000000000008</v>
      </c>
      <c r="AC180" s="93">
        <f t="shared" si="64"/>
        <v>67.2</v>
      </c>
      <c r="AD180" s="93">
        <f t="shared" si="64"/>
        <v>69.84</v>
      </c>
      <c r="AE180" s="93">
        <f t="shared" si="64"/>
        <v>72.47999999999999</v>
      </c>
      <c r="AF180" s="93">
        <f t="shared" si="64"/>
        <v>75.11999999999999</v>
      </c>
      <c r="AG180" s="93">
        <f t="shared" si="64"/>
        <v>77.759999999999991</v>
      </c>
      <c r="AH180" s="93">
        <f t="shared" si="64"/>
        <v>80.400000000000006</v>
      </c>
    </row>
    <row r="181" spans="1:34" x14ac:dyDescent="0.2">
      <c r="A181" s="82">
        <v>11</v>
      </c>
      <c r="B181" s="92">
        <v>2</v>
      </c>
      <c r="C181" s="84">
        <f t="shared" si="47"/>
        <v>11020</v>
      </c>
      <c r="D181" s="88">
        <f t="shared" si="64"/>
        <v>27</v>
      </c>
      <c r="E181" s="88">
        <f t="shared" si="64"/>
        <v>28.12</v>
      </c>
      <c r="F181" s="88">
        <f t="shared" si="64"/>
        <v>29.24</v>
      </c>
      <c r="G181" s="88">
        <f t="shared" si="64"/>
        <v>30.360000000000003</v>
      </c>
      <c r="H181" s="88">
        <f t="shared" si="64"/>
        <v>31.480000000000004</v>
      </c>
      <c r="I181" s="88">
        <f t="shared" si="64"/>
        <v>32.6</v>
      </c>
      <c r="J181" s="88">
        <f t="shared" si="64"/>
        <v>33.760000000000005</v>
      </c>
      <c r="K181" s="88">
        <f t="shared" ref="K181:AH181" si="65">-(K166-K241)*1/5+K166</f>
        <v>34.92</v>
      </c>
      <c r="L181" s="88">
        <f t="shared" si="65"/>
        <v>36.080000000000005</v>
      </c>
      <c r="M181" s="88">
        <f t="shared" si="65"/>
        <v>37.240000000000009</v>
      </c>
      <c r="N181" s="88">
        <f t="shared" si="65"/>
        <v>38.4</v>
      </c>
      <c r="O181" s="88">
        <f t="shared" si="65"/>
        <v>40.04</v>
      </c>
      <c r="P181" s="88">
        <f t="shared" si="65"/>
        <v>41.679999999999993</v>
      </c>
      <c r="Q181" s="88">
        <f t="shared" si="65"/>
        <v>43.319999999999993</v>
      </c>
      <c r="R181" s="88">
        <f t="shared" si="65"/>
        <v>44.959999999999994</v>
      </c>
      <c r="S181" s="88">
        <f t="shared" si="65"/>
        <v>46.6</v>
      </c>
      <c r="T181" s="88">
        <f t="shared" si="65"/>
        <v>48.68</v>
      </c>
      <c r="U181" s="88">
        <f t="shared" si="65"/>
        <v>50.760000000000005</v>
      </c>
      <c r="V181" s="88">
        <f t="shared" si="65"/>
        <v>52.840000000000011</v>
      </c>
      <c r="W181" s="88">
        <f t="shared" si="65"/>
        <v>54.920000000000009</v>
      </c>
      <c r="X181" s="88">
        <f t="shared" si="65"/>
        <v>57</v>
      </c>
      <c r="Y181" s="88">
        <f t="shared" si="65"/>
        <v>59.4</v>
      </c>
      <c r="Z181" s="88">
        <f t="shared" si="65"/>
        <v>61.800000000000004</v>
      </c>
      <c r="AA181" s="88">
        <f t="shared" si="65"/>
        <v>64.2</v>
      </c>
      <c r="AB181" s="88">
        <f t="shared" si="65"/>
        <v>66.599999999999994</v>
      </c>
      <c r="AC181" s="88">
        <f t="shared" si="65"/>
        <v>69</v>
      </c>
      <c r="AD181" s="88">
        <f t="shared" si="65"/>
        <v>71.64</v>
      </c>
      <c r="AE181" s="88">
        <f t="shared" si="65"/>
        <v>74.28</v>
      </c>
      <c r="AF181" s="88">
        <f t="shared" si="65"/>
        <v>76.919999999999987</v>
      </c>
      <c r="AG181" s="88">
        <f t="shared" si="65"/>
        <v>79.559999999999988</v>
      </c>
      <c r="AH181" s="88">
        <f t="shared" si="65"/>
        <v>82.2</v>
      </c>
    </row>
    <row r="182" spans="1:34" x14ac:dyDescent="0.2">
      <c r="A182" s="82">
        <v>11</v>
      </c>
      <c r="B182" s="83">
        <v>2.2000000000000002</v>
      </c>
      <c r="C182" s="84">
        <f t="shared" si="47"/>
        <v>11022</v>
      </c>
      <c r="D182" s="93">
        <f t="shared" ref="D182:AH186" si="66">-(D167-D242)*1/5+D167</f>
        <v>28</v>
      </c>
      <c r="E182" s="93">
        <f t="shared" si="66"/>
        <v>28.92</v>
      </c>
      <c r="F182" s="93">
        <f t="shared" si="66"/>
        <v>29.84</v>
      </c>
      <c r="G182" s="93">
        <f t="shared" si="66"/>
        <v>30.76</v>
      </c>
      <c r="H182" s="93">
        <f t="shared" si="66"/>
        <v>31.68</v>
      </c>
      <c r="I182" s="93">
        <f t="shared" si="66"/>
        <v>32.6</v>
      </c>
      <c r="J182" s="93">
        <f t="shared" si="66"/>
        <v>33.92</v>
      </c>
      <c r="K182" s="93">
        <f t="shared" si="66"/>
        <v>35.239999999999995</v>
      </c>
      <c r="L182" s="93">
        <f t="shared" si="66"/>
        <v>36.559999999999995</v>
      </c>
      <c r="M182" s="93">
        <f t="shared" si="66"/>
        <v>37.879999999999995</v>
      </c>
      <c r="N182" s="93">
        <f t="shared" si="66"/>
        <v>39.200000000000003</v>
      </c>
      <c r="O182" s="93">
        <f t="shared" si="66"/>
        <v>40.879999999999995</v>
      </c>
      <c r="P182" s="93">
        <f t="shared" si="66"/>
        <v>42.559999999999995</v>
      </c>
      <c r="Q182" s="93">
        <f t="shared" si="66"/>
        <v>44.239999999999995</v>
      </c>
      <c r="R182" s="93">
        <f t="shared" si="66"/>
        <v>45.919999999999987</v>
      </c>
      <c r="S182" s="93">
        <f t="shared" si="66"/>
        <v>47.6</v>
      </c>
      <c r="T182" s="93">
        <f t="shared" si="66"/>
        <v>49.64</v>
      </c>
      <c r="U182" s="93">
        <f t="shared" si="66"/>
        <v>51.680000000000007</v>
      </c>
      <c r="V182" s="93">
        <f t="shared" si="66"/>
        <v>53.720000000000006</v>
      </c>
      <c r="W182" s="93">
        <f t="shared" si="66"/>
        <v>55.760000000000005</v>
      </c>
      <c r="X182" s="93">
        <f t="shared" si="66"/>
        <v>57.8</v>
      </c>
      <c r="Y182" s="93">
        <f t="shared" si="66"/>
        <v>60.239999999999995</v>
      </c>
      <c r="Z182" s="93">
        <f t="shared" si="66"/>
        <v>62.679999999999993</v>
      </c>
      <c r="AA182" s="93">
        <f t="shared" si="66"/>
        <v>65.11999999999999</v>
      </c>
      <c r="AB182" s="93">
        <f t="shared" si="66"/>
        <v>67.559999999999974</v>
      </c>
      <c r="AC182" s="93">
        <f t="shared" si="66"/>
        <v>70</v>
      </c>
      <c r="AD182" s="93">
        <f t="shared" si="66"/>
        <v>72.8</v>
      </c>
      <c r="AE182" s="93">
        <f t="shared" si="66"/>
        <v>75.599999999999994</v>
      </c>
      <c r="AF182" s="93">
        <f t="shared" si="66"/>
        <v>78.400000000000006</v>
      </c>
      <c r="AG182" s="93">
        <f t="shared" si="66"/>
        <v>81.2</v>
      </c>
      <c r="AH182" s="93">
        <f t="shared" si="66"/>
        <v>84</v>
      </c>
    </row>
    <row r="183" spans="1:34" x14ac:dyDescent="0.2">
      <c r="A183" s="82">
        <v>11</v>
      </c>
      <c r="B183" s="92">
        <v>2.4</v>
      </c>
      <c r="C183" s="84">
        <f t="shared" si="47"/>
        <v>11024</v>
      </c>
      <c r="D183" s="88">
        <f t="shared" si="66"/>
        <v>28</v>
      </c>
      <c r="E183" s="88">
        <f t="shared" si="66"/>
        <v>29.12</v>
      </c>
      <c r="F183" s="88">
        <f t="shared" si="66"/>
        <v>30.24</v>
      </c>
      <c r="G183" s="88">
        <f t="shared" si="66"/>
        <v>31.360000000000003</v>
      </c>
      <c r="H183" s="88">
        <f t="shared" si="66"/>
        <v>32.480000000000004</v>
      </c>
      <c r="I183" s="88">
        <f t="shared" si="66"/>
        <v>33.6</v>
      </c>
      <c r="J183" s="88">
        <f t="shared" si="66"/>
        <v>34.92</v>
      </c>
      <c r="K183" s="88">
        <f t="shared" si="66"/>
        <v>36.239999999999995</v>
      </c>
      <c r="L183" s="88">
        <f t="shared" si="66"/>
        <v>37.559999999999995</v>
      </c>
      <c r="M183" s="88">
        <f t="shared" si="66"/>
        <v>38.879999999999995</v>
      </c>
      <c r="N183" s="88">
        <f t="shared" si="66"/>
        <v>40.200000000000003</v>
      </c>
      <c r="O183" s="88">
        <f t="shared" si="66"/>
        <v>41.879999999999995</v>
      </c>
      <c r="P183" s="88">
        <f t="shared" si="66"/>
        <v>43.559999999999995</v>
      </c>
      <c r="Q183" s="88">
        <f t="shared" si="66"/>
        <v>45.239999999999995</v>
      </c>
      <c r="R183" s="88">
        <f t="shared" si="66"/>
        <v>46.919999999999995</v>
      </c>
      <c r="S183" s="88">
        <f t="shared" si="66"/>
        <v>48.6</v>
      </c>
      <c r="T183" s="88">
        <f t="shared" si="66"/>
        <v>50.64</v>
      </c>
      <c r="U183" s="88">
        <f t="shared" si="66"/>
        <v>52.680000000000007</v>
      </c>
      <c r="V183" s="88">
        <f t="shared" si="66"/>
        <v>54.720000000000006</v>
      </c>
      <c r="W183" s="88">
        <f t="shared" si="66"/>
        <v>56.760000000000005</v>
      </c>
      <c r="X183" s="88">
        <f t="shared" si="66"/>
        <v>58.8</v>
      </c>
      <c r="Y183" s="88">
        <f t="shared" si="66"/>
        <v>61.4</v>
      </c>
      <c r="Z183" s="88">
        <f t="shared" si="66"/>
        <v>63.999999999999993</v>
      </c>
      <c r="AA183" s="88">
        <f t="shared" si="66"/>
        <v>66.599999999999994</v>
      </c>
      <c r="AB183" s="88">
        <f t="shared" si="66"/>
        <v>69.199999999999989</v>
      </c>
      <c r="AC183" s="88">
        <f t="shared" si="66"/>
        <v>71.8</v>
      </c>
      <c r="AD183" s="88">
        <f t="shared" si="66"/>
        <v>74.599999999999994</v>
      </c>
      <c r="AE183" s="88">
        <f t="shared" si="66"/>
        <v>77.400000000000006</v>
      </c>
      <c r="AF183" s="88">
        <f t="shared" si="66"/>
        <v>80.2</v>
      </c>
      <c r="AG183" s="88">
        <f t="shared" si="66"/>
        <v>83</v>
      </c>
      <c r="AH183" s="88">
        <f t="shared" si="66"/>
        <v>85.8</v>
      </c>
    </row>
    <row r="184" spans="1:34" x14ac:dyDescent="0.2">
      <c r="A184" s="82">
        <v>11</v>
      </c>
      <c r="B184" s="83">
        <v>2.6</v>
      </c>
      <c r="C184" s="84">
        <f t="shared" si="47"/>
        <v>11026</v>
      </c>
      <c r="D184" s="93">
        <f t="shared" si="66"/>
        <v>28.8</v>
      </c>
      <c r="E184" s="93">
        <f t="shared" si="66"/>
        <v>29.92</v>
      </c>
      <c r="F184" s="93">
        <f t="shared" si="66"/>
        <v>31.040000000000006</v>
      </c>
      <c r="G184" s="93">
        <f t="shared" si="66"/>
        <v>32.160000000000011</v>
      </c>
      <c r="H184" s="93">
        <f t="shared" si="66"/>
        <v>33.280000000000008</v>
      </c>
      <c r="I184" s="93">
        <f t="shared" si="66"/>
        <v>34.4</v>
      </c>
      <c r="J184" s="93">
        <f t="shared" si="66"/>
        <v>35.72</v>
      </c>
      <c r="K184" s="93">
        <f t="shared" si="66"/>
        <v>37.04</v>
      </c>
      <c r="L184" s="93">
        <f t="shared" si="66"/>
        <v>38.36</v>
      </c>
      <c r="M184" s="93">
        <f t="shared" si="66"/>
        <v>39.679999999999993</v>
      </c>
      <c r="N184" s="93">
        <f t="shared" si="66"/>
        <v>41</v>
      </c>
      <c r="O184" s="93">
        <f t="shared" si="66"/>
        <v>42.72</v>
      </c>
      <c r="P184" s="93">
        <f t="shared" si="66"/>
        <v>44.44</v>
      </c>
      <c r="Q184" s="93">
        <f t="shared" si="66"/>
        <v>46.159999999999989</v>
      </c>
      <c r="R184" s="93">
        <f t="shared" si="66"/>
        <v>47.879999999999988</v>
      </c>
      <c r="S184" s="93">
        <f t="shared" si="66"/>
        <v>49.6</v>
      </c>
      <c r="T184" s="93">
        <f t="shared" si="66"/>
        <v>51.8</v>
      </c>
      <c r="U184" s="93">
        <f t="shared" si="66"/>
        <v>54</v>
      </c>
      <c r="V184" s="93">
        <f t="shared" si="66"/>
        <v>56.199999999999996</v>
      </c>
      <c r="W184" s="93">
        <f t="shared" si="66"/>
        <v>58.399999999999991</v>
      </c>
      <c r="X184" s="93">
        <f t="shared" si="66"/>
        <v>60.6</v>
      </c>
      <c r="Y184" s="93">
        <f t="shared" si="66"/>
        <v>63.039999999999992</v>
      </c>
      <c r="Z184" s="93">
        <f t="shared" si="66"/>
        <v>65.47999999999999</v>
      </c>
      <c r="AA184" s="93">
        <f t="shared" si="66"/>
        <v>67.919999999999987</v>
      </c>
      <c r="AB184" s="93">
        <f t="shared" si="66"/>
        <v>70.359999999999985</v>
      </c>
      <c r="AC184" s="93">
        <f t="shared" si="66"/>
        <v>72.8</v>
      </c>
      <c r="AD184" s="93">
        <f t="shared" si="66"/>
        <v>75.8</v>
      </c>
      <c r="AE184" s="93">
        <f t="shared" si="66"/>
        <v>78.800000000000011</v>
      </c>
      <c r="AF184" s="93">
        <f t="shared" si="66"/>
        <v>81.800000000000011</v>
      </c>
      <c r="AG184" s="93">
        <f t="shared" si="66"/>
        <v>84.800000000000011</v>
      </c>
      <c r="AH184" s="93">
        <f t="shared" si="66"/>
        <v>87.8</v>
      </c>
    </row>
    <row r="185" spans="1:34" x14ac:dyDescent="0.2">
      <c r="A185" s="82">
        <v>11</v>
      </c>
      <c r="B185" s="92">
        <v>2.8</v>
      </c>
      <c r="C185" s="84">
        <f t="shared" si="47"/>
        <v>11028</v>
      </c>
      <c r="D185" s="88">
        <f t="shared" si="66"/>
        <v>29</v>
      </c>
      <c r="E185" s="88">
        <f t="shared" si="66"/>
        <v>30.12</v>
      </c>
      <c r="F185" s="88">
        <f t="shared" si="66"/>
        <v>31.240000000000006</v>
      </c>
      <c r="G185" s="88">
        <f t="shared" si="66"/>
        <v>32.360000000000007</v>
      </c>
      <c r="H185" s="88">
        <f t="shared" si="66"/>
        <v>33.480000000000011</v>
      </c>
      <c r="I185" s="88">
        <f t="shared" si="66"/>
        <v>34.6</v>
      </c>
      <c r="J185" s="88">
        <f t="shared" si="66"/>
        <v>36.08</v>
      </c>
      <c r="K185" s="88">
        <f t="shared" si="66"/>
        <v>37.56</v>
      </c>
      <c r="L185" s="88">
        <f t="shared" si="66"/>
        <v>39.040000000000006</v>
      </c>
      <c r="M185" s="88">
        <f t="shared" si="66"/>
        <v>40.520000000000003</v>
      </c>
      <c r="N185" s="88">
        <f t="shared" si="66"/>
        <v>42</v>
      </c>
      <c r="O185" s="88">
        <f t="shared" si="66"/>
        <v>43.68</v>
      </c>
      <c r="P185" s="88">
        <f t="shared" si="66"/>
        <v>45.359999999999992</v>
      </c>
      <c r="Q185" s="88">
        <f t="shared" si="66"/>
        <v>47.039999999999992</v>
      </c>
      <c r="R185" s="88">
        <f t="shared" si="66"/>
        <v>48.719999999999992</v>
      </c>
      <c r="S185" s="88">
        <f t="shared" si="66"/>
        <v>50.4</v>
      </c>
      <c r="T185" s="88">
        <f t="shared" si="66"/>
        <v>52.64</v>
      </c>
      <c r="U185" s="88">
        <f t="shared" si="66"/>
        <v>54.879999999999995</v>
      </c>
      <c r="V185" s="88">
        <f t="shared" si="66"/>
        <v>57.12</v>
      </c>
      <c r="W185" s="88">
        <f t="shared" si="66"/>
        <v>59.36</v>
      </c>
      <c r="X185" s="88">
        <f t="shared" si="66"/>
        <v>61.6</v>
      </c>
      <c r="Y185" s="88">
        <f t="shared" si="66"/>
        <v>64.2</v>
      </c>
      <c r="Z185" s="88">
        <f t="shared" si="66"/>
        <v>66.8</v>
      </c>
      <c r="AA185" s="88">
        <f t="shared" si="66"/>
        <v>69.399999999999991</v>
      </c>
      <c r="AB185" s="88">
        <f t="shared" si="66"/>
        <v>71.999999999999986</v>
      </c>
      <c r="AC185" s="88">
        <f t="shared" si="66"/>
        <v>74.599999999999994</v>
      </c>
      <c r="AD185" s="88">
        <f t="shared" si="66"/>
        <v>77.600000000000009</v>
      </c>
      <c r="AE185" s="88">
        <f t="shared" si="66"/>
        <v>80.600000000000009</v>
      </c>
      <c r="AF185" s="88">
        <f t="shared" si="66"/>
        <v>83.600000000000009</v>
      </c>
      <c r="AG185" s="88">
        <f t="shared" si="66"/>
        <v>86.600000000000009</v>
      </c>
      <c r="AH185" s="88">
        <f t="shared" si="66"/>
        <v>89.6</v>
      </c>
    </row>
    <row r="186" spans="1:34" x14ac:dyDescent="0.2">
      <c r="A186" s="82">
        <v>11</v>
      </c>
      <c r="B186" s="83">
        <v>3</v>
      </c>
      <c r="C186" s="84">
        <f t="shared" si="47"/>
        <v>11030</v>
      </c>
      <c r="D186" s="93">
        <f t="shared" si="66"/>
        <v>29.8</v>
      </c>
      <c r="E186" s="93">
        <f t="shared" si="66"/>
        <v>30.92</v>
      </c>
      <c r="F186" s="93">
        <f t="shared" si="66"/>
        <v>32.040000000000006</v>
      </c>
      <c r="G186" s="93">
        <f t="shared" si="66"/>
        <v>33.160000000000011</v>
      </c>
      <c r="H186" s="93">
        <f t="shared" si="66"/>
        <v>34.280000000000008</v>
      </c>
      <c r="I186" s="93">
        <f t="shared" si="66"/>
        <v>35.4</v>
      </c>
      <c r="J186" s="93">
        <f t="shared" si="66"/>
        <v>36.880000000000003</v>
      </c>
      <c r="K186" s="93">
        <f t="shared" si="66"/>
        <v>38.36</v>
      </c>
      <c r="L186" s="93">
        <f t="shared" si="66"/>
        <v>39.840000000000003</v>
      </c>
      <c r="M186" s="93">
        <f t="shared" si="66"/>
        <v>41.320000000000007</v>
      </c>
      <c r="N186" s="93">
        <f t="shared" si="66"/>
        <v>42.8</v>
      </c>
      <c r="O186" s="93">
        <f t="shared" si="66"/>
        <v>44.519999999999996</v>
      </c>
      <c r="P186" s="93">
        <f t="shared" si="66"/>
        <v>46.239999999999995</v>
      </c>
      <c r="Q186" s="93">
        <f t="shared" si="66"/>
        <v>47.959999999999994</v>
      </c>
      <c r="R186" s="93">
        <f t="shared" si="66"/>
        <v>49.679999999999993</v>
      </c>
      <c r="S186" s="93">
        <f t="shared" si="66"/>
        <v>51.4</v>
      </c>
      <c r="T186" s="93">
        <f t="shared" si="66"/>
        <v>53.64</v>
      </c>
      <c r="U186" s="93">
        <f t="shared" si="66"/>
        <v>55.879999999999995</v>
      </c>
      <c r="V186" s="93">
        <f t="shared" si="66"/>
        <v>58.12</v>
      </c>
      <c r="W186" s="93">
        <f t="shared" si="66"/>
        <v>60.36</v>
      </c>
      <c r="X186" s="93">
        <f t="shared" si="66"/>
        <v>62.6</v>
      </c>
      <c r="Y186" s="93">
        <f t="shared" si="66"/>
        <v>65.2</v>
      </c>
      <c r="Z186" s="93">
        <f t="shared" si="66"/>
        <v>67.8</v>
      </c>
      <c r="AA186" s="93">
        <f t="shared" si="66"/>
        <v>70.399999999999991</v>
      </c>
      <c r="AB186" s="93">
        <f t="shared" si="66"/>
        <v>72.999999999999986</v>
      </c>
      <c r="AC186" s="93">
        <f t="shared" si="66"/>
        <v>75.599999999999994</v>
      </c>
      <c r="AD186" s="93">
        <f t="shared" si="66"/>
        <v>78.600000000000009</v>
      </c>
      <c r="AE186" s="93">
        <f t="shared" si="66"/>
        <v>81.600000000000009</v>
      </c>
      <c r="AF186" s="93">
        <f t="shared" si="66"/>
        <v>84.600000000000009</v>
      </c>
      <c r="AG186" s="93">
        <f t="shared" si="66"/>
        <v>87.600000000000009</v>
      </c>
      <c r="AH186" s="93">
        <f t="shared" si="66"/>
        <v>90.6</v>
      </c>
    </row>
    <row r="187" spans="1:34" x14ac:dyDescent="0.2">
      <c r="A187" s="82">
        <v>12</v>
      </c>
      <c r="B187" s="83">
        <v>0</v>
      </c>
      <c r="C187" s="84">
        <f t="shared" si="47"/>
        <v>12000</v>
      </c>
      <c r="D187" s="93">
        <v>20.8</v>
      </c>
      <c r="E187" s="93">
        <v>21.72</v>
      </c>
      <c r="F187" s="93">
        <v>22.64</v>
      </c>
      <c r="G187" s="93">
        <v>23.56</v>
      </c>
      <c r="H187" s="93">
        <v>24.48</v>
      </c>
      <c r="I187" s="93">
        <v>25.4</v>
      </c>
      <c r="J187" s="93">
        <v>26.36</v>
      </c>
      <c r="K187" s="93">
        <v>27.32</v>
      </c>
      <c r="L187" s="93">
        <v>28.28</v>
      </c>
      <c r="M187" s="93">
        <v>29.24</v>
      </c>
      <c r="N187" s="93">
        <v>30.2</v>
      </c>
      <c r="O187" s="93">
        <v>31.44</v>
      </c>
      <c r="P187" s="93">
        <v>32.68</v>
      </c>
      <c r="Q187" s="93">
        <v>33.92</v>
      </c>
      <c r="R187" s="93">
        <v>35.159999999999997</v>
      </c>
      <c r="S187" s="93">
        <v>36.4</v>
      </c>
      <c r="T187" s="93">
        <v>37.76</v>
      </c>
      <c r="U187" s="93">
        <v>39.119999999999997</v>
      </c>
      <c r="V187" s="93">
        <v>40.479999999999997</v>
      </c>
      <c r="W187" s="93">
        <v>41.84</v>
      </c>
      <c r="X187" s="93">
        <v>43.2</v>
      </c>
      <c r="Y187" s="93">
        <v>44.76</v>
      </c>
      <c r="Z187" s="93">
        <v>46.32</v>
      </c>
      <c r="AA187" s="93">
        <v>47.88</v>
      </c>
      <c r="AB187" s="93">
        <v>49.44</v>
      </c>
      <c r="AC187" s="93">
        <v>51</v>
      </c>
      <c r="AD187" s="93">
        <v>52.96</v>
      </c>
      <c r="AE187" s="93">
        <v>54.92</v>
      </c>
      <c r="AF187" s="93">
        <v>56.88</v>
      </c>
      <c r="AG187" s="93">
        <v>58.84</v>
      </c>
      <c r="AH187" s="93">
        <v>60.8</v>
      </c>
    </row>
    <row r="188" spans="1:34" x14ac:dyDescent="0.2">
      <c r="A188" s="82">
        <v>12</v>
      </c>
      <c r="B188" s="86">
        <v>0.4</v>
      </c>
      <c r="C188" s="84">
        <f t="shared" si="47"/>
        <v>12004</v>
      </c>
      <c r="D188" s="88">
        <f t="shared" ref="D188:AH196" si="67">-(D158-D233)*1/5+D173</f>
        <v>20.799999999999997</v>
      </c>
      <c r="E188" s="88">
        <f t="shared" si="67"/>
        <v>21.72</v>
      </c>
      <c r="F188" s="88">
        <f t="shared" si="67"/>
        <v>22.64</v>
      </c>
      <c r="G188" s="88">
        <f t="shared" si="67"/>
        <v>23.560000000000002</v>
      </c>
      <c r="H188" s="88">
        <f t="shared" si="67"/>
        <v>24.480000000000004</v>
      </c>
      <c r="I188" s="88">
        <f t="shared" si="67"/>
        <v>25.4</v>
      </c>
      <c r="J188" s="88">
        <f t="shared" si="67"/>
        <v>26.360000000000003</v>
      </c>
      <c r="K188" s="88">
        <f t="shared" si="67"/>
        <v>27.32</v>
      </c>
      <c r="L188" s="88">
        <f t="shared" si="67"/>
        <v>28.28</v>
      </c>
      <c r="M188" s="88">
        <f t="shared" si="67"/>
        <v>29.240000000000002</v>
      </c>
      <c r="N188" s="88">
        <f t="shared" si="67"/>
        <v>30.200000000000003</v>
      </c>
      <c r="O188" s="88">
        <f t="shared" si="67"/>
        <v>31.44</v>
      </c>
      <c r="P188" s="88">
        <f t="shared" si="67"/>
        <v>32.679999999999993</v>
      </c>
      <c r="Q188" s="88">
        <f t="shared" si="67"/>
        <v>33.919999999999995</v>
      </c>
      <c r="R188" s="88">
        <f t="shared" si="67"/>
        <v>35.159999999999997</v>
      </c>
      <c r="S188" s="88">
        <f t="shared" si="67"/>
        <v>36.400000000000006</v>
      </c>
      <c r="T188" s="88">
        <f t="shared" si="67"/>
        <v>37.76</v>
      </c>
      <c r="U188" s="88">
        <f t="shared" si="67"/>
        <v>39.120000000000005</v>
      </c>
      <c r="V188" s="88">
        <f t="shared" si="67"/>
        <v>40.479999999999997</v>
      </c>
      <c r="W188" s="88">
        <f t="shared" si="67"/>
        <v>41.84</v>
      </c>
      <c r="X188" s="88">
        <f t="shared" si="67"/>
        <v>43.2</v>
      </c>
      <c r="Y188" s="88">
        <f t="shared" si="67"/>
        <v>44.760000000000005</v>
      </c>
      <c r="Z188" s="88">
        <f t="shared" si="67"/>
        <v>46.319999999999993</v>
      </c>
      <c r="AA188" s="88">
        <f t="shared" si="67"/>
        <v>47.879999999999995</v>
      </c>
      <c r="AB188" s="88">
        <f t="shared" si="67"/>
        <v>49.44</v>
      </c>
      <c r="AC188" s="88">
        <f t="shared" si="67"/>
        <v>51</v>
      </c>
      <c r="AD188" s="88">
        <f t="shared" si="67"/>
        <v>52.960000000000008</v>
      </c>
      <c r="AE188" s="88">
        <f t="shared" si="67"/>
        <v>54.92</v>
      </c>
      <c r="AF188" s="88">
        <f t="shared" si="67"/>
        <v>56.88000000000001</v>
      </c>
      <c r="AG188" s="88">
        <f t="shared" si="67"/>
        <v>58.84</v>
      </c>
      <c r="AH188" s="88">
        <f t="shared" si="67"/>
        <v>60.800000000000004</v>
      </c>
    </row>
    <row r="189" spans="1:34" x14ac:dyDescent="0.2">
      <c r="A189" s="82">
        <v>12</v>
      </c>
      <c r="B189" s="83">
        <v>0.6</v>
      </c>
      <c r="C189" s="84">
        <f t="shared" si="47"/>
        <v>12006</v>
      </c>
      <c r="D189" s="93">
        <f t="shared" si="67"/>
        <v>21.799999999999997</v>
      </c>
      <c r="E189" s="93">
        <f t="shared" si="67"/>
        <v>22.64</v>
      </c>
      <c r="F189" s="93">
        <f t="shared" si="67"/>
        <v>23.480000000000004</v>
      </c>
      <c r="G189" s="93">
        <f t="shared" si="67"/>
        <v>24.32</v>
      </c>
      <c r="H189" s="93">
        <f t="shared" si="67"/>
        <v>25.160000000000004</v>
      </c>
      <c r="I189" s="93">
        <f t="shared" si="67"/>
        <v>26</v>
      </c>
      <c r="J189" s="93">
        <f t="shared" si="67"/>
        <v>27.040000000000003</v>
      </c>
      <c r="K189" s="93">
        <f t="shared" si="67"/>
        <v>28.08</v>
      </c>
      <c r="L189" s="93">
        <f t="shared" si="67"/>
        <v>29.120000000000005</v>
      </c>
      <c r="M189" s="93">
        <f t="shared" si="67"/>
        <v>30.160000000000004</v>
      </c>
      <c r="N189" s="93">
        <f t="shared" si="67"/>
        <v>31.200000000000003</v>
      </c>
      <c r="O189" s="93">
        <f t="shared" si="67"/>
        <v>32.440000000000005</v>
      </c>
      <c r="P189" s="93">
        <f t="shared" si="67"/>
        <v>33.679999999999993</v>
      </c>
      <c r="Q189" s="93">
        <f t="shared" si="67"/>
        <v>34.919999999999995</v>
      </c>
      <c r="R189" s="93">
        <f t="shared" si="67"/>
        <v>36.159999999999997</v>
      </c>
      <c r="S189" s="93">
        <f t="shared" si="67"/>
        <v>37.400000000000006</v>
      </c>
      <c r="T189" s="93">
        <f t="shared" si="67"/>
        <v>38.76</v>
      </c>
      <c r="U189" s="93">
        <f t="shared" si="67"/>
        <v>40.120000000000005</v>
      </c>
      <c r="V189" s="93">
        <f t="shared" si="67"/>
        <v>41.48</v>
      </c>
      <c r="W189" s="93">
        <f t="shared" si="67"/>
        <v>42.84</v>
      </c>
      <c r="X189" s="93">
        <f t="shared" si="67"/>
        <v>44.2</v>
      </c>
      <c r="Y189" s="93">
        <f t="shared" si="67"/>
        <v>45.959999999999994</v>
      </c>
      <c r="Z189" s="93">
        <f t="shared" si="67"/>
        <v>47.72</v>
      </c>
      <c r="AA189" s="93">
        <f t="shared" si="67"/>
        <v>49.480000000000004</v>
      </c>
      <c r="AB189" s="93">
        <f t="shared" si="67"/>
        <v>51.239999999999995</v>
      </c>
      <c r="AC189" s="93">
        <f t="shared" si="67"/>
        <v>53</v>
      </c>
      <c r="AD189" s="93">
        <f t="shared" si="67"/>
        <v>55.080000000000005</v>
      </c>
      <c r="AE189" s="93">
        <f t="shared" si="67"/>
        <v>57.16</v>
      </c>
      <c r="AF189" s="93">
        <f t="shared" si="67"/>
        <v>59.240000000000009</v>
      </c>
      <c r="AG189" s="93">
        <f t="shared" si="67"/>
        <v>61.320000000000007</v>
      </c>
      <c r="AH189" s="93">
        <f t="shared" si="67"/>
        <v>63.400000000000006</v>
      </c>
    </row>
    <row r="190" spans="1:34" x14ac:dyDescent="0.2">
      <c r="A190" s="82">
        <v>12</v>
      </c>
      <c r="B190" s="92">
        <v>0.8</v>
      </c>
      <c r="C190" s="84">
        <f t="shared" si="47"/>
        <v>12008</v>
      </c>
      <c r="D190" s="88">
        <f t="shared" si="67"/>
        <v>22.4</v>
      </c>
      <c r="E190" s="88">
        <f t="shared" si="67"/>
        <v>23.240000000000002</v>
      </c>
      <c r="F190" s="88">
        <f t="shared" si="67"/>
        <v>24.08</v>
      </c>
      <c r="G190" s="88">
        <f t="shared" si="67"/>
        <v>24.92</v>
      </c>
      <c r="H190" s="88">
        <f t="shared" si="67"/>
        <v>25.760000000000005</v>
      </c>
      <c r="I190" s="88">
        <f t="shared" si="67"/>
        <v>26.6</v>
      </c>
      <c r="J190" s="88">
        <f t="shared" si="67"/>
        <v>27.64</v>
      </c>
      <c r="K190" s="88">
        <f t="shared" si="67"/>
        <v>28.680000000000007</v>
      </c>
      <c r="L190" s="88">
        <f t="shared" si="67"/>
        <v>29.72000000000001</v>
      </c>
      <c r="M190" s="88">
        <f t="shared" si="67"/>
        <v>30.760000000000005</v>
      </c>
      <c r="N190" s="88">
        <f t="shared" si="67"/>
        <v>31.799999999999997</v>
      </c>
      <c r="O190" s="88">
        <f t="shared" si="67"/>
        <v>33.04</v>
      </c>
      <c r="P190" s="88">
        <f t="shared" si="67"/>
        <v>34.28</v>
      </c>
      <c r="Q190" s="88">
        <f t="shared" si="67"/>
        <v>35.520000000000003</v>
      </c>
      <c r="R190" s="88">
        <f t="shared" si="67"/>
        <v>36.759999999999991</v>
      </c>
      <c r="S190" s="88">
        <f t="shared" si="67"/>
        <v>38</v>
      </c>
      <c r="T190" s="88">
        <f t="shared" si="67"/>
        <v>39.56</v>
      </c>
      <c r="U190" s="88">
        <f t="shared" si="67"/>
        <v>41.11999999999999</v>
      </c>
      <c r="V190" s="88">
        <f t="shared" si="67"/>
        <v>42.679999999999993</v>
      </c>
      <c r="W190" s="88">
        <f t="shared" si="67"/>
        <v>44.239999999999995</v>
      </c>
      <c r="X190" s="88">
        <f t="shared" si="67"/>
        <v>45.8</v>
      </c>
      <c r="Y190" s="88">
        <f t="shared" si="67"/>
        <v>47.56</v>
      </c>
      <c r="Z190" s="88">
        <f t="shared" si="67"/>
        <v>49.319999999999993</v>
      </c>
      <c r="AA190" s="88">
        <f t="shared" si="67"/>
        <v>51.08</v>
      </c>
      <c r="AB190" s="88">
        <f t="shared" si="67"/>
        <v>52.84</v>
      </c>
      <c r="AC190" s="88">
        <f t="shared" si="67"/>
        <v>54.599999999999994</v>
      </c>
      <c r="AD190" s="88">
        <f t="shared" si="67"/>
        <v>56.680000000000007</v>
      </c>
      <c r="AE190" s="88">
        <f t="shared" si="67"/>
        <v>58.760000000000005</v>
      </c>
      <c r="AF190" s="88">
        <f t="shared" si="67"/>
        <v>60.840000000000011</v>
      </c>
      <c r="AG190" s="88">
        <f t="shared" si="67"/>
        <v>62.920000000000016</v>
      </c>
      <c r="AH190" s="88">
        <f t="shared" si="67"/>
        <v>65</v>
      </c>
    </row>
    <row r="191" spans="1:34" x14ac:dyDescent="0.2">
      <c r="A191" s="82">
        <v>12</v>
      </c>
      <c r="B191" s="83">
        <v>1</v>
      </c>
      <c r="C191" s="84">
        <f t="shared" si="47"/>
        <v>12010</v>
      </c>
      <c r="D191" s="93">
        <f t="shared" si="67"/>
        <v>22.799999999999997</v>
      </c>
      <c r="E191" s="93">
        <f t="shared" si="67"/>
        <v>23.64</v>
      </c>
      <c r="F191" s="93">
        <f t="shared" si="67"/>
        <v>24.480000000000004</v>
      </c>
      <c r="G191" s="93">
        <f t="shared" si="67"/>
        <v>25.32</v>
      </c>
      <c r="H191" s="93">
        <f t="shared" si="67"/>
        <v>26.160000000000004</v>
      </c>
      <c r="I191" s="93">
        <f t="shared" si="67"/>
        <v>27</v>
      </c>
      <c r="J191" s="93">
        <f t="shared" si="67"/>
        <v>28.04</v>
      </c>
      <c r="K191" s="93">
        <f t="shared" si="67"/>
        <v>29.080000000000005</v>
      </c>
      <c r="L191" s="93">
        <f t="shared" si="67"/>
        <v>30.120000000000005</v>
      </c>
      <c r="M191" s="93">
        <f t="shared" si="67"/>
        <v>31.160000000000011</v>
      </c>
      <c r="N191" s="93">
        <f t="shared" si="67"/>
        <v>32.200000000000003</v>
      </c>
      <c r="O191" s="93">
        <f t="shared" si="67"/>
        <v>33.559999999999995</v>
      </c>
      <c r="P191" s="93">
        <f t="shared" si="67"/>
        <v>34.92</v>
      </c>
      <c r="Q191" s="93">
        <f t="shared" si="67"/>
        <v>36.280000000000008</v>
      </c>
      <c r="R191" s="93">
        <f t="shared" si="67"/>
        <v>37.64</v>
      </c>
      <c r="S191" s="93">
        <f t="shared" si="67"/>
        <v>39</v>
      </c>
      <c r="T191" s="93">
        <f t="shared" si="67"/>
        <v>40.56</v>
      </c>
      <c r="U191" s="93">
        <f t="shared" si="67"/>
        <v>42.11999999999999</v>
      </c>
      <c r="V191" s="93">
        <f t="shared" si="67"/>
        <v>43.679999999999993</v>
      </c>
      <c r="W191" s="93">
        <f t="shared" si="67"/>
        <v>45.239999999999995</v>
      </c>
      <c r="X191" s="93">
        <f t="shared" si="67"/>
        <v>46.8</v>
      </c>
      <c r="Y191" s="93">
        <f t="shared" si="67"/>
        <v>48.680000000000007</v>
      </c>
      <c r="Z191" s="93">
        <f t="shared" si="67"/>
        <v>50.56</v>
      </c>
      <c r="AA191" s="93">
        <f t="shared" si="67"/>
        <v>52.44</v>
      </c>
      <c r="AB191" s="93">
        <f t="shared" si="67"/>
        <v>54.320000000000007</v>
      </c>
      <c r="AC191" s="93">
        <f t="shared" si="67"/>
        <v>56.2</v>
      </c>
      <c r="AD191" s="93">
        <f t="shared" si="67"/>
        <v>58.47999999999999</v>
      </c>
      <c r="AE191" s="93">
        <f t="shared" si="67"/>
        <v>60.759999999999991</v>
      </c>
      <c r="AF191" s="93">
        <f t="shared" si="67"/>
        <v>63.039999999999992</v>
      </c>
      <c r="AG191" s="93">
        <f t="shared" si="67"/>
        <v>65.319999999999993</v>
      </c>
      <c r="AH191" s="93">
        <f t="shared" si="67"/>
        <v>67.599999999999994</v>
      </c>
    </row>
    <row r="192" spans="1:34" x14ac:dyDescent="0.2">
      <c r="A192" s="82">
        <v>12</v>
      </c>
      <c r="B192" s="92">
        <v>1.2</v>
      </c>
      <c r="C192" s="84">
        <f t="shared" si="47"/>
        <v>12012</v>
      </c>
      <c r="D192" s="88">
        <f t="shared" si="67"/>
        <v>23.4</v>
      </c>
      <c r="E192" s="88">
        <f t="shared" si="67"/>
        <v>24.240000000000002</v>
      </c>
      <c r="F192" s="88">
        <f t="shared" si="67"/>
        <v>25.08</v>
      </c>
      <c r="G192" s="88">
        <f t="shared" si="67"/>
        <v>25.92</v>
      </c>
      <c r="H192" s="88">
        <f t="shared" si="67"/>
        <v>26.760000000000005</v>
      </c>
      <c r="I192" s="88">
        <f t="shared" si="67"/>
        <v>27.6</v>
      </c>
      <c r="J192" s="88">
        <f t="shared" si="67"/>
        <v>28.64</v>
      </c>
      <c r="K192" s="88">
        <f t="shared" si="67"/>
        <v>29.680000000000007</v>
      </c>
      <c r="L192" s="88">
        <f t="shared" si="67"/>
        <v>30.72000000000001</v>
      </c>
      <c r="M192" s="88">
        <f t="shared" si="67"/>
        <v>31.760000000000005</v>
      </c>
      <c r="N192" s="88">
        <f t="shared" si="67"/>
        <v>32.799999999999997</v>
      </c>
      <c r="O192" s="88">
        <f t="shared" si="67"/>
        <v>34.24</v>
      </c>
      <c r="P192" s="88">
        <f t="shared" si="67"/>
        <v>35.680000000000007</v>
      </c>
      <c r="Q192" s="88">
        <f t="shared" si="67"/>
        <v>37.119999999999997</v>
      </c>
      <c r="R192" s="88">
        <f t="shared" si="67"/>
        <v>38.56</v>
      </c>
      <c r="S192" s="88">
        <f t="shared" si="67"/>
        <v>40</v>
      </c>
      <c r="T192" s="88">
        <f t="shared" si="67"/>
        <v>41.56</v>
      </c>
      <c r="U192" s="88">
        <f t="shared" si="67"/>
        <v>43.120000000000005</v>
      </c>
      <c r="V192" s="88">
        <f t="shared" si="67"/>
        <v>44.679999999999993</v>
      </c>
      <c r="W192" s="88">
        <f t="shared" si="67"/>
        <v>46.239999999999995</v>
      </c>
      <c r="X192" s="88">
        <f t="shared" si="67"/>
        <v>47.8</v>
      </c>
      <c r="Y192" s="88">
        <f t="shared" si="67"/>
        <v>49.88</v>
      </c>
      <c r="Z192" s="88">
        <f t="shared" si="67"/>
        <v>51.959999999999994</v>
      </c>
      <c r="AA192" s="88">
        <f t="shared" si="67"/>
        <v>54.04</v>
      </c>
      <c r="AB192" s="88">
        <f t="shared" si="67"/>
        <v>56.120000000000005</v>
      </c>
      <c r="AC192" s="88">
        <f t="shared" si="67"/>
        <v>58.2</v>
      </c>
      <c r="AD192" s="88">
        <f t="shared" si="67"/>
        <v>60.4</v>
      </c>
      <c r="AE192" s="88">
        <f t="shared" si="67"/>
        <v>62.599999999999994</v>
      </c>
      <c r="AF192" s="88">
        <f t="shared" si="67"/>
        <v>64.799999999999983</v>
      </c>
      <c r="AG192" s="88">
        <f t="shared" si="67"/>
        <v>67</v>
      </c>
      <c r="AH192" s="88">
        <f t="shared" si="67"/>
        <v>69.199999999999989</v>
      </c>
    </row>
    <row r="193" spans="1:34" x14ac:dyDescent="0.2">
      <c r="A193" s="82">
        <v>12</v>
      </c>
      <c r="B193" s="83">
        <v>1.4</v>
      </c>
      <c r="C193" s="84">
        <f t="shared" si="47"/>
        <v>12014</v>
      </c>
      <c r="D193" s="93">
        <f t="shared" si="67"/>
        <v>23.4</v>
      </c>
      <c r="E193" s="93">
        <f t="shared" si="67"/>
        <v>24.44</v>
      </c>
      <c r="F193" s="93">
        <f t="shared" si="67"/>
        <v>25.479999999999997</v>
      </c>
      <c r="G193" s="93">
        <f t="shared" si="67"/>
        <v>26.52</v>
      </c>
      <c r="H193" s="93">
        <f t="shared" si="67"/>
        <v>27.560000000000002</v>
      </c>
      <c r="I193" s="93">
        <f t="shared" si="67"/>
        <v>28.6</v>
      </c>
      <c r="J193" s="93">
        <f t="shared" si="67"/>
        <v>29.64</v>
      </c>
      <c r="K193" s="93">
        <f t="shared" si="67"/>
        <v>30.680000000000007</v>
      </c>
      <c r="L193" s="93">
        <f t="shared" si="67"/>
        <v>31.72000000000001</v>
      </c>
      <c r="M193" s="93">
        <f t="shared" si="67"/>
        <v>32.760000000000005</v>
      </c>
      <c r="N193" s="93">
        <f t="shared" si="67"/>
        <v>33.799999999999997</v>
      </c>
      <c r="O193" s="93">
        <f t="shared" si="67"/>
        <v>35.160000000000004</v>
      </c>
      <c r="P193" s="93">
        <f t="shared" si="67"/>
        <v>36.519999999999996</v>
      </c>
      <c r="Q193" s="93">
        <f t="shared" si="67"/>
        <v>37.880000000000003</v>
      </c>
      <c r="R193" s="93">
        <f t="shared" si="67"/>
        <v>39.240000000000009</v>
      </c>
      <c r="S193" s="93">
        <f t="shared" si="67"/>
        <v>40.599999999999994</v>
      </c>
      <c r="T193" s="93">
        <f t="shared" si="67"/>
        <v>42.36</v>
      </c>
      <c r="U193" s="93">
        <f t="shared" si="67"/>
        <v>44.120000000000005</v>
      </c>
      <c r="V193" s="93">
        <f t="shared" si="67"/>
        <v>45.879999999999995</v>
      </c>
      <c r="W193" s="93">
        <f t="shared" si="67"/>
        <v>47.64</v>
      </c>
      <c r="X193" s="93">
        <f t="shared" si="67"/>
        <v>49.400000000000006</v>
      </c>
      <c r="Y193" s="93">
        <f t="shared" si="67"/>
        <v>51.48</v>
      </c>
      <c r="Z193" s="93">
        <f t="shared" si="67"/>
        <v>53.56</v>
      </c>
      <c r="AA193" s="93">
        <f t="shared" si="67"/>
        <v>55.64</v>
      </c>
      <c r="AB193" s="93">
        <f t="shared" si="67"/>
        <v>57.720000000000013</v>
      </c>
      <c r="AC193" s="93">
        <f t="shared" si="67"/>
        <v>59.800000000000004</v>
      </c>
      <c r="AD193" s="93">
        <f t="shared" si="67"/>
        <v>62.079999999999991</v>
      </c>
      <c r="AE193" s="93">
        <f t="shared" si="67"/>
        <v>64.359999999999985</v>
      </c>
      <c r="AF193" s="93">
        <f t="shared" si="67"/>
        <v>66.639999999999986</v>
      </c>
      <c r="AG193" s="93">
        <f t="shared" si="67"/>
        <v>68.919999999999987</v>
      </c>
      <c r="AH193" s="93">
        <f t="shared" si="67"/>
        <v>71.199999999999989</v>
      </c>
    </row>
    <row r="194" spans="1:34" x14ac:dyDescent="0.2">
      <c r="A194" s="82">
        <v>12</v>
      </c>
      <c r="B194" s="92">
        <v>1.6</v>
      </c>
      <c r="C194" s="84">
        <f t="shared" si="47"/>
        <v>12016</v>
      </c>
      <c r="D194" s="88">
        <f t="shared" si="67"/>
        <v>24.4</v>
      </c>
      <c r="E194" s="88">
        <f t="shared" si="67"/>
        <v>25.240000000000002</v>
      </c>
      <c r="F194" s="88">
        <f t="shared" si="67"/>
        <v>26.08</v>
      </c>
      <c r="G194" s="88">
        <f t="shared" si="67"/>
        <v>26.92</v>
      </c>
      <c r="H194" s="88">
        <f t="shared" si="67"/>
        <v>27.760000000000005</v>
      </c>
      <c r="I194" s="88">
        <f t="shared" si="67"/>
        <v>28.6</v>
      </c>
      <c r="J194" s="88">
        <f t="shared" si="67"/>
        <v>29.759999999999998</v>
      </c>
      <c r="K194" s="88">
        <f t="shared" si="67"/>
        <v>30.92</v>
      </c>
      <c r="L194" s="88">
        <f t="shared" si="67"/>
        <v>32.08</v>
      </c>
      <c r="M194" s="88">
        <f t="shared" si="67"/>
        <v>33.239999999999995</v>
      </c>
      <c r="N194" s="88">
        <f t="shared" si="67"/>
        <v>34.400000000000006</v>
      </c>
      <c r="O194" s="88">
        <f t="shared" si="67"/>
        <v>35.839999999999996</v>
      </c>
      <c r="P194" s="88">
        <f t="shared" si="67"/>
        <v>37.28</v>
      </c>
      <c r="Q194" s="88">
        <f t="shared" si="67"/>
        <v>38.720000000000006</v>
      </c>
      <c r="R194" s="88">
        <f t="shared" si="67"/>
        <v>40.159999999999997</v>
      </c>
      <c r="S194" s="88">
        <f t="shared" si="67"/>
        <v>41.599999999999994</v>
      </c>
      <c r="T194" s="88">
        <f t="shared" si="67"/>
        <v>43.36</v>
      </c>
      <c r="U194" s="88">
        <f t="shared" si="67"/>
        <v>45.120000000000005</v>
      </c>
      <c r="V194" s="88">
        <f t="shared" si="67"/>
        <v>46.879999999999995</v>
      </c>
      <c r="W194" s="88">
        <f t="shared" si="67"/>
        <v>48.64</v>
      </c>
      <c r="X194" s="88">
        <f t="shared" si="67"/>
        <v>50.400000000000006</v>
      </c>
      <c r="Y194" s="88">
        <f t="shared" si="67"/>
        <v>52.48</v>
      </c>
      <c r="Z194" s="88">
        <f t="shared" si="67"/>
        <v>54.56</v>
      </c>
      <c r="AA194" s="88">
        <f t="shared" si="67"/>
        <v>56.64</v>
      </c>
      <c r="AB194" s="88">
        <f t="shared" si="67"/>
        <v>58.720000000000013</v>
      </c>
      <c r="AC194" s="88">
        <f t="shared" si="67"/>
        <v>60.800000000000004</v>
      </c>
      <c r="AD194" s="88">
        <f t="shared" si="67"/>
        <v>63.2</v>
      </c>
      <c r="AE194" s="88">
        <f t="shared" si="67"/>
        <v>65.599999999999994</v>
      </c>
      <c r="AF194" s="88">
        <f t="shared" si="67"/>
        <v>67.999999999999986</v>
      </c>
      <c r="AG194" s="88">
        <f t="shared" si="67"/>
        <v>70.399999999999977</v>
      </c>
      <c r="AH194" s="88">
        <f t="shared" si="67"/>
        <v>72.800000000000011</v>
      </c>
    </row>
    <row r="195" spans="1:34" x14ac:dyDescent="0.2">
      <c r="A195" s="82">
        <v>12</v>
      </c>
      <c r="B195" s="83">
        <v>1.8</v>
      </c>
      <c r="C195" s="84">
        <f t="shared" si="47"/>
        <v>12018</v>
      </c>
      <c r="D195" s="93">
        <f t="shared" si="67"/>
        <v>25</v>
      </c>
      <c r="E195" s="93">
        <f t="shared" si="67"/>
        <v>25.92</v>
      </c>
      <c r="F195" s="93">
        <f t="shared" si="67"/>
        <v>26.840000000000003</v>
      </c>
      <c r="G195" s="93">
        <f t="shared" si="67"/>
        <v>27.759999999999998</v>
      </c>
      <c r="H195" s="93">
        <f t="shared" si="67"/>
        <v>28.68</v>
      </c>
      <c r="I195" s="93">
        <f t="shared" si="67"/>
        <v>29.6</v>
      </c>
      <c r="J195" s="93">
        <f t="shared" si="67"/>
        <v>30.759999999999998</v>
      </c>
      <c r="K195" s="93">
        <f t="shared" si="67"/>
        <v>31.92</v>
      </c>
      <c r="L195" s="93">
        <f t="shared" si="67"/>
        <v>33.08</v>
      </c>
      <c r="M195" s="93">
        <f t="shared" si="67"/>
        <v>34.239999999999995</v>
      </c>
      <c r="N195" s="93">
        <f t="shared" si="67"/>
        <v>35.400000000000006</v>
      </c>
      <c r="O195" s="93">
        <f t="shared" si="67"/>
        <v>36.839999999999996</v>
      </c>
      <c r="P195" s="93">
        <f t="shared" si="67"/>
        <v>38.28</v>
      </c>
      <c r="Q195" s="93">
        <f t="shared" si="67"/>
        <v>39.720000000000006</v>
      </c>
      <c r="R195" s="93">
        <f t="shared" si="67"/>
        <v>41.16</v>
      </c>
      <c r="S195" s="93">
        <f t="shared" si="67"/>
        <v>42.599999999999994</v>
      </c>
      <c r="T195" s="93">
        <f t="shared" si="67"/>
        <v>44.480000000000004</v>
      </c>
      <c r="U195" s="93">
        <f t="shared" si="67"/>
        <v>46.36</v>
      </c>
      <c r="V195" s="93">
        <f t="shared" si="67"/>
        <v>48.240000000000009</v>
      </c>
      <c r="W195" s="93">
        <f t="shared" si="67"/>
        <v>50.120000000000005</v>
      </c>
      <c r="X195" s="93">
        <f t="shared" si="67"/>
        <v>52</v>
      </c>
      <c r="Y195" s="93">
        <f t="shared" si="67"/>
        <v>54.080000000000005</v>
      </c>
      <c r="Z195" s="93">
        <f t="shared" si="67"/>
        <v>56.16</v>
      </c>
      <c r="AA195" s="93">
        <f t="shared" si="67"/>
        <v>58.240000000000009</v>
      </c>
      <c r="AB195" s="93">
        <f t="shared" si="67"/>
        <v>60.320000000000007</v>
      </c>
      <c r="AC195" s="93">
        <f t="shared" si="67"/>
        <v>62.400000000000006</v>
      </c>
      <c r="AD195" s="93">
        <f t="shared" si="67"/>
        <v>64.88000000000001</v>
      </c>
      <c r="AE195" s="93">
        <f t="shared" si="67"/>
        <v>67.359999999999985</v>
      </c>
      <c r="AF195" s="93">
        <f t="shared" si="67"/>
        <v>69.839999999999989</v>
      </c>
      <c r="AG195" s="93">
        <f t="shared" si="67"/>
        <v>72.319999999999993</v>
      </c>
      <c r="AH195" s="93">
        <f t="shared" si="67"/>
        <v>74.800000000000011</v>
      </c>
    </row>
    <row r="196" spans="1:34" x14ac:dyDescent="0.2">
      <c r="A196" s="82">
        <v>12</v>
      </c>
      <c r="B196" s="92">
        <v>2</v>
      </c>
      <c r="C196" s="84">
        <f t="shared" si="47"/>
        <v>12020</v>
      </c>
      <c r="D196" s="88">
        <f t="shared" si="67"/>
        <v>25</v>
      </c>
      <c r="E196" s="88">
        <f t="shared" si="67"/>
        <v>26.040000000000003</v>
      </c>
      <c r="F196" s="88">
        <f t="shared" si="67"/>
        <v>27.08</v>
      </c>
      <c r="G196" s="88">
        <f t="shared" si="67"/>
        <v>28.120000000000005</v>
      </c>
      <c r="H196" s="88">
        <f t="shared" si="67"/>
        <v>29.160000000000004</v>
      </c>
      <c r="I196" s="88">
        <f t="shared" si="67"/>
        <v>30.200000000000003</v>
      </c>
      <c r="J196" s="88">
        <f t="shared" si="67"/>
        <v>31.320000000000004</v>
      </c>
      <c r="K196" s="88">
        <f t="shared" ref="K196:AH196" si="68">-(K166-K241)*1/5+K181</f>
        <v>32.44</v>
      </c>
      <c r="L196" s="88">
        <f t="shared" si="68"/>
        <v>33.56</v>
      </c>
      <c r="M196" s="88">
        <f t="shared" si="68"/>
        <v>34.680000000000007</v>
      </c>
      <c r="N196" s="88">
        <f t="shared" si="68"/>
        <v>35.799999999999997</v>
      </c>
      <c r="O196" s="88">
        <f t="shared" si="68"/>
        <v>37.28</v>
      </c>
      <c r="P196" s="88">
        <f t="shared" si="68"/>
        <v>38.759999999999991</v>
      </c>
      <c r="Q196" s="88">
        <f t="shared" si="68"/>
        <v>40.239999999999995</v>
      </c>
      <c r="R196" s="88">
        <f t="shared" si="68"/>
        <v>41.72</v>
      </c>
      <c r="S196" s="88">
        <f t="shared" si="68"/>
        <v>43.2</v>
      </c>
      <c r="T196" s="88">
        <f t="shared" si="68"/>
        <v>45.16</v>
      </c>
      <c r="U196" s="88">
        <f t="shared" si="68"/>
        <v>47.120000000000005</v>
      </c>
      <c r="V196" s="88">
        <f t="shared" si="68"/>
        <v>49.080000000000013</v>
      </c>
      <c r="W196" s="88">
        <f t="shared" si="68"/>
        <v>51.040000000000006</v>
      </c>
      <c r="X196" s="88">
        <f t="shared" si="68"/>
        <v>53</v>
      </c>
      <c r="Y196" s="88">
        <f t="shared" si="68"/>
        <v>55.199999999999996</v>
      </c>
      <c r="Z196" s="88">
        <f t="shared" si="68"/>
        <v>57.400000000000006</v>
      </c>
      <c r="AA196" s="88">
        <f t="shared" si="68"/>
        <v>59.6</v>
      </c>
      <c r="AB196" s="88">
        <f t="shared" si="68"/>
        <v>61.8</v>
      </c>
      <c r="AC196" s="88">
        <f t="shared" si="68"/>
        <v>64</v>
      </c>
      <c r="AD196" s="88">
        <f t="shared" si="68"/>
        <v>66.48</v>
      </c>
      <c r="AE196" s="88">
        <f t="shared" si="68"/>
        <v>68.960000000000008</v>
      </c>
      <c r="AF196" s="88">
        <f t="shared" si="68"/>
        <v>71.439999999999984</v>
      </c>
      <c r="AG196" s="88">
        <f t="shared" si="68"/>
        <v>73.919999999999987</v>
      </c>
      <c r="AH196" s="88">
        <f t="shared" si="68"/>
        <v>76.400000000000006</v>
      </c>
    </row>
    <row r="197" spans="1:34" x14ac:dyDescent="0.2">
      <c r="A197" s="82">
        <v>12</v>
      </c>
      <c r="B197" s="83">
        <v>2.2000000000000002</v>
      </c>
      <c r="C197" s="84">
        <f t="shared" si="47"/>
        <v>12022</v>
      </c>
      <c r="D197" s="93">
        <f t="shared" ref="D197:AH201" si="69">-(D167-D242)*1/5+D182</f>
        <v>26</v>
      </c>
      <c r="E197" s="93">
        <f t="shared" si="69"/>
        <v>26.840000000000003</v>
      </c>
      <c r="F197" s="93">
        <f t="shared" si="69"/>
        <v>27.68</v>
      </c>
      <c r="G197" s="93">
        <f t="shared" si="69"/>
        <v>28.520000000000003</v>
      </c>
      <c r="H197" s="93">
        <f t="shared" si="69"/>
        <v>29.36</v>
      </c>
      <c r="I197" s="93">
        <f t="shared" si="69"/>
        <v>30.200000000000003</v>
      </c>
      <c r="J197" s="93">
        <f t="shared" si="69"/>
        <v>31.44</v>
      </c>
      <c r="K197" s="93">
        <f t="shared" si="69"/>
        <v>32.679999999999993</v>
      </c>
      <c r="L197" s="93">
        <f t="shared" si="69"/>
        <v>33.919999999999995</v>
      </c>
      <c r="M197" s="93">
        <f t="shared" si="69"/>
        <v>35.159999999999997</v>
      </c>
      <c r="N197" s="93">
        <f t="shared" si="69"/>
        <v>36.400000000000006</v>
      </c>
      <c r="O197" s="93">
        <f t="shared" si="69"/>
        <v>37.959999999999994</v>
      </c>
      <c r="P197" s="93">
        <f t="shared" si="69"/>
        <v>39.519999999999996</v>
      </c>
      <c r="Q197" s="93">
        <f t="shared" si="69"/>
        <v>41.08</v>
      </c>
      <c r="R197" s="93">
        <f t="shared" si="69"/>
        <v>42.639999999999986</v>
      </c>
      <c r="S197" s="93">
        <f t="shared" si="69"/>
        <v>44.2</v>
      </c>
      <c r="T197" s="93">
        <f t="shared" si="69"/>
        <v>46.08</v>
      </c>
      <c r="U197" s="93">
        <f t="shared" si="69"/>
        <v>47.960000000000008</v>
      </c>
      <c r="V197" s="93">
        <f t="shared" si="69"/>
        <v>49.84</v>
      </c>
      <c r="W197" s="93">
        <f t="shared" si="69"/>
        <v>51.72</v>
      </c>
      <c r="X197" s="93">
        <f t="shared" si="69"/>
        <v>53.599999999999994</v>
      </c>
      <c r="Y197" s="93">
        <f t="shared" si="69"/>
        <v>55.879999999999995</v>
      </c>
      <c r="Z197" s="93">
        <f t="shared" si="69"/>
        <v>58.16</v>
      </c>
      <c r="AA197" s="93">
        <f t="shared" si="69"/>
        <v>60.439999999999991</v>
      </c>
      <c r="AB197" s="93">
        <f t="shared" si="69"/>
        <v>62.719999999999978</v>
      </c>
      <c r="AC197" s="93">
        <f t="shared" si="69"/>
        <v>65</v>
      </c>
      <c r="AD197" s="93">
        <f t="shared" si="69"/>
        <v>67.599999999999994</v>
      </c>
      <c r="AE197" s="93">
        <f t="shared" si="69"/>
        <v>70.199999999999989</v>
      </c>
      <c r="AF197" s="93">
        <f t="shared" si="69"/>
        <v>72.800000000000011</v>
      </c>
      <c r="AG197" s="93">
        <f t="shared" si="69"/>
        <v>75.400000000000006</v>
      </c>
      <c r="AH197" s="93">
        <f t="shared" si="69"/>
        <v>78</v>
      </c>
    </row>
    <row r="198" spans="1:34" x14ac:dyDescent="0.2">
      <c r="A198" s="82">
        <v>12</v>
      </c>
      <c r="B198" s="92">
        <v>2.4</v>
      </c>
      <c r="C198" s="84">
        <f t="shared" si="47"/>
        <v>12024</v>
      </c>
      <c r="D198" s="88">
        <f t="shared" si="69"/>
        <v>26</v>
      </c>
      <c r="E198" s="88">
        <f t="shared" si="69"/>
        <v>27.040000000000003</v>
      </c>
      <c r="F198" s="88">
        <f t="shared" si="69"/>
        <v>28.08</v>
      </c>
      <c r="G198" s="88">
        <f t="shared" si="69"/>
        <v>29.120000000000005</v>
      </c>
      <c r="H198" s="88">
        <f t="shared" si="69"/>
        <v>30.160000000000004</v>
      </c>
      <c r="I198" s="88">
        <f t="shared" si="69"/>
        <v>31.200000000000003</v>
      </c>
      <c r="J198" s="88">
        <f t="shared" si="69"/>
        <v>32.440000000000005</v>
      </c>
      <c r="K198" s="88">
        <f t="shared" si="69"/>
        <v>33.679999999999993</v>
      </c>
      <c r="L198" s="88">
        <f t="shared" si="69"/>
        <v>34.919999999999995</v>
      </c>
      <c r="M198" s="88">
        <f t="shared" si="69"/>
        <v>36.159999999999997</v>
      </c>
      <c r="N198" s="88">
        <f t="shared" si="69"/>
        <v>37.400000000000006</v>
      </c>
      <c r="O198" s="88">
        <f t="shared" si="69"/>
        <v>38.959999999999994</v>
      </c>
      <c r="P198" s="88">
        <f t="shared" si="69"/>
        <v>40.519999999999996</v>
      </c>
      <c r="Q198" s="88">
        <f t="shared" si="69"/>
        <v>42.08</v>
      </c>
      <c r="R198" s="88">
        <f t="shared" si="69"/>
        <v>43.64</v>
      </c>
      <c r="S198" s="88">
        <f t="shared" si="69"/>
        <v>45.2</v>
      </c>
      <c r="T198" s="88">
        <f t="shared" si="69"/>
        <v>47.08</v>
      </c>
      <c r="U198" s="88">
        <f t="shared" si="69"/>
        <v>48.960000000000008</v>
      </c>
      <c r="V198" s="88">
        <f t="shared" si="69"/>
        <v>50.84</v>
      </c>
      <c r="W198" s="88">
        <f t="shared" si="69"/>
        <v>52.72</v>
      </c>
      <c r="X198" s="88">
        <f t="shared" si="69"/>
        <v>54.599999999999994</v>
      </c>
      <c r="Y198" s="88">
        <f t="shared" si="69"/>
        <v>57</v>
      </c>
      <c r="Z198" s="88">
        <f t="shared" si="69"/>
        <v>59.399999999999991</v>
      </c>
      <c r="AA198" s="88">
        <f t="shared" si="69"/>
        <v>61.8</v>
      </c>
      <c r="AB198" s="88">
        <f t="shared" si="69"/>
        <v>64.199999999999989</v>
      </c>
      <c r="AC198" s="88">
        <f t="shared" si="69"/>
        <v>66.599999999999994</v>
      </c>
      <c r="AD198" s="88">
        <f t="shared" si="69"/>
        <v>69.199999999999989</v>
      </c>
      <c r="AE198" s="88">
        <f t="shared" si="69"/>
        <v>71.800000000000011</v>
      </c>
      <c r="AF198" s="88">
        <f t="shared" si="69"/>
        <v>74.400000000000006</v>
      </c>
      <c r="AG198" s="88">
        <f t="shared" si="69"/>
        <v>77</v>
      </c>
      <c r="AH198" s="88">
        <f t="shared" si="69"/>
        <v>79.599999999999994</v>
      </c>
    </row>
    <row r="199" spans="1:34" x14ac:dyDescent="0.2">
      <c r="A199" s="82">
        <v>12</v>
      </c>
      <c r="B199" s="83">
        <v>2.6</v>
      </c>
      <c r="C199" s="84">
        <f t="shared" si="47"/>
        <v>12026</v>
      </c>
      <c r="D199" s="93">
        <f t="shared" si="69"/>
        <v>26.6</v>
      </c>
      <c r="E199" s="93">
        <f t="shared" si="69"/>
        <v>27.64</v>
      </c>
      <c r="F199" s="93">
        <f t="shared" si="69"/>
        <v>28.680000000000007</v>
      </c>
      <c r="G199" s="93">
        <f t="shared" si="69"/>
        <v>29.72000000000001</v>
      </c>
      <c r="H199" s="93">
        <f t="shared" si="69"/>
        <v>30.760000000000005</v>
      </c>
      <c r="I199" s="93">
        <f t="shared" si="69"/>
        <v>31.799999999999997</v>
      </c>
      <c r="J199" s="93">
        <f t="shared" si="69"/>
        <v>33.04</v>
      </c>
      <c r="K199" s="93">
        <f t="shared" si="69"/>
        <v>34.28</v>
      </c>
      <c r="L199" s="93">
        <f t="shared" si="69"/>
        <v>35.520000000000003</v>
      </c>
      <c r="M199" s="93">
        <f t="shared" si="69"/>
        <v>36.759999999999991</v>
      </c>
      <c r="N199" s="93">
        <f t="shared" si="69"/>
        <v>38</v>
      </c>
      <c r="O199" s="93">
        <f t="shared" si="69"/>
        <v>39.64</v>
      </c>
      <c r="P199" s="93">
        <f t="shared" si="69"/>
        <v>41.28</v>
      </c>
      <c r="Q199" s="93">
        <f t="shared" si="69"/>
        <v>42.919999999999987</v>
      </c>
      <c r="R199" s="93">
        <f t="shared" si="69"/>
        <v>44.559999999999988</v>
      </c>
      <c r="S199" s="93">
        <f t="shared" si="69"/>
        <v>46.2</v>
      </c>
      <c r="T199" s="93">
        <f t="shared" si="69"/>
        <v>48.199999999999996</v>
      </c>
      <c r="U199" s="93">
        <f t="shared" si="69"/>
        <v>50.2</v>
      </c>
      <c r="V199" s="93">
        <f t="shared" si="69"/>
        <v>52.199999999999996</v>
      </c>
      <c r="W199" s="93">
        <f t="shared" si="69"/>
        <v>54.199999999999989</v>
      </c>
      <c r="X199" s="93">
        <f t="shared" si="69"/>
        <v>56.2</v>
      </c>
      <c r="Y199" s="93">
        <f t="shared" si="69"/>
        <v>58.47999999999999</v>
      </c>
      <c r="Z199" s="93">
        <f t="shared" si="69"/>
        <v>60.759999999999991</v>
      </c>
      <c r="AA199" s="93">
        <f t="shared" si="69"/>
        <v>63.039999999999992</v>
      </c>
      <c r="AB199" s="93">
        <f t="shared" si="69"/>
        <v>65.319999999999993</v>
      </c>
      <c r="AC199" s="93">
        <f t="shared" si="69"/>
        <v>67.599999999999994</v>
      </c>
      <c r="AD199" s="93">
        <f t="shared" si="69"/>
        <v>70.399999999999991</v>
      </c>
      <c r="AE199" s="93">
        <f t="shared" si="69"/>
        <v>73.200000000000017</v>
      </c>
      <c r="AF199" s="93">
        <f t="shared" si="69"/>
        <v>76.000000000000014</v>
      </c>
      <c r="AG199" s="93">
        <f t="shared" si="69"/>
        <v>78.800000000000011</v>
      </c>
      <c r="AH199" s="93">
        <f t="shared" si="69"/>
        <v>81.599999999999994</v>
      </c>
    </row>
    <row r="200" spans="1:34" x14ac:dyDescent="0.2">
      <c r="A200" s="82">
        <v>12</v>
      </c>
      <c r="B200" s="92">
        <v>2.8</v>
      </c>
      <c r="C200" s="84">
        <f t="shared" si="47"/>
        <v>12028</v>
      </c>
      <c r="D200" s="88">
        <f t="shared" si="69"/>
        <v>27</v>
      </c>
      <c r="E200" s="88">
        <f t="shared" si="69"/>
        <v>28.04</v>
      </c>
      <c r="F200" s="88">
        <f t="shared" si="69"/>
        <v>29.080000000000005</v>
      </c>
      <c r="G200" s="88">
        <f t="shared" si="69"/>
        <v>30.120000000000005</v>
      </c>
      <c r="H200" s="88">
        <f t="shared" si="69"/>
        <v>31.160000000000011</v>
      </c>
      <c r="I200" s="88">
        <f t="shared" si="69"/>
        <v>32.200000000000003</v>
      </c>
      <c r="J200" s="88">
        <f t="shared" si="69"/>
        <v>33.559999999999995</v>
      </c>
      <c r="K200" s="88">
        <f t="shared" si="69"/>
        <v>34.92</v>
      </c>
      <c r="L200" s="88">
        <f t="shared" si="69"/>
        <v>36.280000000000008</v>
      </c>
      <c r="M200" s="88">
        <f t="shared" si="69"/>
        <v>37.64</v>
      </c>
      <c r="N200" s="88">
        <f t="shared" si="69"/>
        <v>39</v>
      </c>
      <c r="O200" s="88">
        <f t="shared" si="69"/>
        <v>40.56</v>
      </c>
      <c r="P200" s="88">
        <f t="shared" si="69"/>
        <v>42.11999999999999</v>
      </c>
      <c r="Q200" s="88">
        <f t="shared" si="69"/>
        <v>43.679999999999993</v>
      </c>
      <c r="R200" s="88">
        <f t="shared" si="69"/>
        <v>45.239999999999995</v>
      </c>
      <c r="S200" s="88">
        <f t="shared" si="69"/>
        <v>46.8</v>
      </c>
      <c r="T200" s="88">
        <f t="shared" si="69"/>
        <v>48.88</v>
      </c>
      <c r="U200" s="88">
        <f t="shared" si="69"/>
        <v>50.959999999999994</v>
      </c>
      <c r="V200" s="88">
        <f t="shared" si="69"/>
        <v>53.04</v>
      </c>
      <c r="W200" s="88">
        <f t="shared" si="69"/>
        <v>55.120000000000005</v>
      </c>
      <c r="X200" s="88">
        <f t="shared" si="69"/>
        <v>57.2</v>
      </c>
      <c r="Y200" s="88">
        <f t="shared" si="69"/>
        <v>59.6</v>
      </c>
      <c r="Z200" s="88">
        <f t="shared" si="69"/>
        <v>62</v>
      </c>
      <c r="AA200" s="88">
        <f t="shared" si="69"/>
        <v>64.399999999999991</v>
      </c>
      <c r="AB200" s="88">
        <f t="shared" si="69"/>
        <v>66.799999999999983</v>
      </c>
      <c r="AC200" s="88">
        <f t="shared" si="69"/>
        <v>69.199999999999989</v>
      </c>
      <c r="AD200" s="88">
        <f t="shared" si="69"/>
        <v>72.000000000000014</v>
      </c>
      <c r="AE200" s="88">
        <f t="shared" si="69"/>
        <v>74.800000000000011</v>
      </c>
      <c r="AF200" s="88">
        <f t="shared" si="69"/>
        <v>77.600000000000009</v>
      </c>
      <c r="AG200" s="88">
        <f t="shared" si="69"/>
        <v>80.400000000000006</v>
      </c>
      <c r="AH200" s="88">
        <f t="shared" si="69"/>
        <v>83.199999999999989</v>
      </c>
    </row>
    <row r="201" spans="1:34" x14ac:dyDescent="0.2">
      <c r="A201" s="82">
        <v>12</v>
      </c>
      <c r="B201" s="83">
        <v>3</v>
      </c>
      <c r="C201" s="84">
        <f t="shared" ref="C201:C264" si="70">(A201*100+B201)*10</f>
        <v>12030</v>
      </c>
      <c r="D201" s="93">
        <f t="shared" si="69"/>
        <v>27.6</v>
      </c>
      <c r="E201" s="93">
        <f t="shared" si="69"/>
        <v>28.64</v>
      </c>
      <c r="F201" s="93">
        <f t="shared" si="69"/>
        <v>29.680000000000007</v>
      </c>
      <c r="G201" s="93">
        <f t="shared" si="69"/>
        <v>30.72000000000001</v>
      </c>
      <c r="H201" s="93">
        <f t="shared" si="69"/>
        <v>31.760000000000005</v>
      </c>
      <c r="I201" s="93">
        <f t="shared" si="69"/>
        <v>32.799999999999997</v>
      </c>
      <c r="J201" s="93">
        <f t="shared" si="69"/>
        <v>34.160000000000004</v>
      </c>
      <c r="K201" s="93">
        <f t="shared" si="69"/>
        <v>35.519999999999996</v>
      </c>
      <c r="L201" s="93">
        <f t="shared" si="69"/>
        <v>36.880000000000003</v>
      </c>
      <c r="M201" s="93">
        <f t="shared" si="69"/>
        <v>38.240000000000009</v>
      </c>
      <c r="N201" s="93">
        <f t="shared" si="69"/>
        <v>39.599999999999994</v>
      </c>
      <c r="O201" s="93">
        <f t="shared" si="69"/>
        <v>41.239999999999995</v>
      </c>
      <c r="P201" s="93">
        <f t="shared" si="69"/>
        <v>42.879999999999995</v>
      </c>
      <c r="Q201" s="93">
        <f t="shared" si="69"/>
        <v>44.519999999999996</v>
      </c>
      <c r="R201" s="93">
        <f t="shared" si="69"/>
        <v>46.16</v>
      </c>
      <c r="S201" s="93">
        <f t="shared" si="69"/>
        <v>47.8</v>
      </c>
      <c r="T201" s="93">
        <f t="shared" si="69"/>
        <v>49.88</v>
      </c>
      <c r="U201" s="93">
        <f t="shared" si="69"/>
        <v>51.959999999999994</v>
      </c>
      <c r="V201" s="93">
        <f t="shared" si="69"/>
        <v>54.04</v>
      </c>
      <c r="W201" s="93">
        <f t="shared" si="69"/>
        <v>56.120000000000005</v>
      </c>
      <c r="X201" s="93">
        <f t="shared" si="69"/>
        <v>58.2</v>
      </c>
      <c r="Y201" s="93">
        <f t="shared" si="69"/>
        <v>60.6</v>
      </c>
      <c r="Z201" s="93">
        <f t="shared" si="69"/>
        <v>63</v>
      </c>
      <c r="AA201" s="93">
        <f t="shared" si="69"/>
        <v>65.399999999999991</v>
      </c>
      <c r="AB201" s="93">
        <f t="shared" si="69"/>
        <v>67.799999999999983</v>
      </c>
      <c r="AC201" s="93">
        <f t="shared" si="69"/>
        <v>70.199999999999989</v>
      </c>
      <c r="AD201" s="93">
        <f t="shared" si="69"/>
        <v>73.000000000000014</v>
      </c>
      <c r="AE201" s="93">
        <f t="shared" si="69"/>
        <v>75.800000000000011</v>
      </c>
      <c r="AF201" s="93">
        <f t="shared" si="69"/>
        <v>78.600000000000009</v>
      </c>
      <c r="AG201" s="93">
        <f t="shared" si="69"/>
        <v>81.400000000000006</v>
      </c>
      <c r="AH201" s="93">
        <f t="shared" si="69"/>
        <v>84.199999999999989</v>
      </c>
    </row>
    <row r="202" spans="1:34" x14ac:dyDescent="0.2">
      <c r="A202" s="82">
        <v>13</v>
      </c>
      <c r="B202" s="83">
        <v>0</v>
      </c>
      <c r="C202" s="84">
        <f t="shared" si="70"/>
        <v>13000</v>
      </c>
      <c r="D202" s="93">
        <v>19.2</v>
      </c>
      <c r="E202" s="93">
        <v>20.079999999999998</v>
      </c>
      <c r="F202" s="93">
        <v>20.96</v>
      </c>
      <c r="G202" s="93">
        <v>21.84</v>
      </c>
      <c r="H202" s="93">
        <v>22.72</v>
      </c>
      <c r="I202" s="93">
        <v>23.6</v>
      </c>
      <c r="J202" s="93">
        <v>24.44</v>
      </c>
      <c r="K202" s="93">
        <v>25.28</v>
      </c>
      <c r="L202" s="93">
        <v>26.12</v>
      </c>
      <c r="M202" s="93">
        <v>26.96</v>
      </c>
      <c r="N202" s="93">
        <v>27.8</v>
      </c>
      <c r="O202" s="93">
        <v>28.96</v>
      </c>
      <c r="P202" s="93">
        <v>30.12</v>
      </c>
      <c r="Q202" s="93">
        <v>31.28</v>
      </c>
      <c r="R202" s="93">
        <v>32.44</v>
      </c>
      <c r="S202" s="93">
        <v>33.6</v>
      </c>
      <c r="T202" s="93">
        <v>34.840000000000003</v>
      </c>
      <c r="U202" s="93">
        <v>36.08</v>
      </c>
      <c r="V202" s="93">
        <v>37.32</v>
      </c>
      <c r="W202" s="93">
        <v>38.56</v>
      </c>
      <c r="X202" s="93">
        <v>39.799999999999997</v>
      </c>
      <c r="Y202" s="93">
        <v>41.24</v>
      </c>
      <c r="Z202" s="93">
        <v>42.68</v>
      </c>
      <c r="AA202" s="93">
        <v>44.12</v>
      </c>
      <c r="AB202" s="93">
        <v>45.56</v>
      </c>
      <c r="AC202" s="93">
        <v>47</v>
      </c>
      <c r="AD202" s="93">
        <v>48.84</v>
      </c>
      <c r="AE202" s="93">
        <v>50.68</v>
      </c>
      <c r="AF202" s="93">
        <v>52.52</v>
      </c>
      <c r="AG202" s="93">
        <v>54.36</v>
      </c>
      <c r="AH202" s="93">
        <v>56.2</v>
      </c>
    </row>
    <row r="203" spans="1:34" x14ac:dyDescent="0.2">
      <c r="A203" s="82">
        <v>13</v>
      </c>
      <c r="B203" s="86">
        <v>0.4</v>
      </c>
      <c r="C203" s="84">
        <f t="shared" si="70"/>
        <v>13004</v>
      </c>
      <c r="D203" s="88">
        <f t="shared" ref="D203:AH211" si="71">-(D158-D233)*1/5+D188</f>
        <v>19.199999999999996</v>
      </c>
      <c r="E203" s="88">
        <f t="shared" si="71"/>
        <v>20.079999999999998</v>
      </c>
      <c r="F203" s="88">
        <f t="shared" si="71"/>
        <v>20.96</v>
      </c>
      <c r="G203" s="88">
        <f t="shared" si="71"/>
        <v>21.840000000000003</v>
      </c>
      <c r="H203" s="88">
        <f t="shared" si="71"/>
        <v>22.720000000000006</v>
      </c>
      <c r="I203" s="88">
        <f t="shared" si="71"/>
        <v>23.599999999999998</v>
      </c>
      <c r="J203" s="88">
        <f t="shared" si="71"/>
        <v>24.440000000000005</v>
      </c>
      <c r="K203" s="88">
        <f t="shared" si="71"/>
        <v>25.28</v>
      </c>
      <c r="L203" s="88">
        <f t="shared" si="71"/>
        <v>26.12</v>
      </c>
      <c r="M203" s="88">
        <f t="shared" si="71"/>
        <v>26.96</v>
      </c>
      <c r="N203" s="88">
        <f t="shared" si="71"/>
        <v>27.800000000000004</v>
      </c>
      <c r="O203" s="88">
        <f t="shared" si="71"/>
        <v>28.96</v>
      </c>
      <c r="P203" s="88">
        <f t="shared" si="71"/>
        <v>30.119999999999994</v>
      </c>
      <c r="Q203" s="88">
        <f t="shared" si="71"/>
        <v>31.279999999999994</v>
      </c>
      <c r="R203" s="88">
        <f t="shared" si="71"/>
        <v>32.44</v>
      </c>
      <c r="S203" s="88">
        <f t="shared" si="71"/>
        <v>33.600000000000009</v>
      </c>
      <c r="T203" s="88">
        <f t="shared" si="71"/>
        <v>34.839999999999996</v>
      </c>
      <c r="U203" s="88">
        <f t="shared" si="71"/>
        <v>36.080000000000005</v>
      </c>
      <c r="V203" s="88">
        <f t="shared" si="71"/>
        <v>37.319999999999993</v>
      </c>
      <c r="W203" s="88">
        <f t="shared" si="71"/>
        <v>38.56</v>
      </c>
      <c r="X203" s="88">
        <f t="shared" si="71"/>
        <v>39.800000000000004</v>
      </c>
      <c r="Y203" s="88">
        <f t="shared" si="71"/>
        <v>41.240000000000009</v>
      </c>
      <c r="Z203" s="88">
        <f t="shared" si="71"/>
        <v>42.679999999999993</v>
      </c>
      <c r="AA203" s="88">
        <f t="shared" si="71"/>
        <v>44.12</v>
      </c>
      <c r="AB203" s="88">
        <f t="shared" si="71"/>
        <v>45.56</v>
      </c>
      <c r="AC203" s="88">
        <f t="shared" si="71"/>
        <v>47</v>
      </c>
      <c r="AD203" s="88">
        <f t="shared" si="71"/>
        <v>48.840000000000011</v>
      </c>
      <c r="AE203" s="88">
        <f t="shared" si="71"/>
        <v>50.68</v>
      </c>
      <c r="AF203" s="88">
        <f t="shared" si="71"/>
        <v>52.52000000000001</v>
      </c>
      <c r="AG203" s="88">
        <f t="shared" si="71"/>
        <v>54.36</v>
      </c>
      <c r="AH203" s="88">
        <f t="shared" si="71"/>
        <v>56.2</v>
      </c>
    </row>
    <row r="204" spans="1:34" x14ac:dyDescent="0.2">
      <c r="A204" s="82">
        <v>13</v>
      </c>
      <c r="B204" s="83">
        <v>0.6</v>
      </c>
      <c r="C204" s="84">
        <f t="shared" si="70"/>
        <v>13006</v>
      </c>
      <c r="D204" s="93">
        <f t="shared" si="71"/>
        <v>20.199999999999996</v>
      </c>
      <c r="E204" s="93">
        <f t="shared" si="71"/>
        <v>20.96</v>
      </c>
      <c r="F204" s="93">
        <f t="shared" si="71"/>
        <v>21.720000000000006</v>
      </c>
      <c r="G204" s="93">
        <f t="shared" si="71"/>
        <v>22.48</v>
      </c>
      <c r="H204" s="93">
        <f t="shared" si="71"/>
        <v>23.240000000000006</v>
      </c>
      <c r="I204" s="93">
        <f t="shared" si="71"/>
        <v>24</v>
      </c>
      <c r="J204" s="93">
        <f t="shared" si="71"/>
        <v>24.960000000000004</v>
      </c>
      <c r="K204" s="93">
        <f t="shared" si="71"/>
        <v>25.919999999999998</v>
      </c>
      <c r="L204" s="93">
        <f t="shared" si="71"/>
        <v>26.880000000000006</v>
      </c>
      <c r="M204" s="93">
        <f t="shared" si="71"/>
        <v>27.840000000000003</v>
      </c>
      <c r="N204" s="93">
        <f t="shared" si="71"/>
        <v>28.800000000000004</v>
      </c>
      <c r="O204" s="93">
        <f t="shared" si="71"/>
        <v>29.960000000000004</v>
      </c>
      <c r="P204" s="93">
        <f t="shared" si="71"/>
        <v>31.119999999999994</v>
      </c>
      <c r="Q204" s="93">
        <f t="shared" si="71"/>
        <v>32.279999999999994</v>
      </c>
      <c r="R204" s="93">
        <f t="shared" si="71"/>
        <v>33.44</v>
      </c>
      <c r="S204" s="93">
        <f t="shared" si="71"/>
        <v>34.600000000000009</v>
      </c>
      <c r="T204" s="93">
        <f t="shared" si="71"/>
        <v>35.839999999999996</v>
      </c>
      <c r="U204" s="93">
        <f t="shared" si="71"/>
        <v>37.080000000000005</v>
      </c>
      <c r="V204" s="93">
        <f t="shared" si="71"/>
        <v>38.319999999999993</v>
      </c>
      <c r="W204" s="93">
        <f t="shared" si="71"/>
        <v>39.56</v>
      </c>
      <c r="X204" s="93">
        <f t="shared" si="71"/>
        <v>40.800000000000004</v>
      </c>
      <c r="Y204" s="93">
        <f t="shared" si="71"/>
        <v>42.439999999999991</v>
      </c>
      <c r="Z204" s="93">
        <f t="shared" si="71"/>
        <v>44.08</v>
      </c>
      <c r="AA204" s="93">
        <f t="shared" si="71"/>
        <v>45.720000000000006</v>
      </c>
      <c r="AB204" s="93">
        <f t="shared" si="71"/>
        <v>47.359999999999992</v>
      </c>
      <c r="AC204" s="93">
        <f t="shared" si="71"/>
        <v>49</v>
      </c>
      <c r="AD204" s="93">
        <f t="shared" si="71"/>
        <v>50.920000000000009</v>
      </c>
      <c r="AE204" s="93">
        <f t="shared" si="71"/>
        <v>52.839999999999996</v>
      </c>
      <c r="AF204" s="93">
        <f t="shared" si="71"/>
        <v>54.760000000000012</v>
      </c>
      <c r="AG204" s="93">
        <f t="shared" si="71"/>
        <v>56.680000000000007</v>
      </c>
      <c r="AH204" s="93">
        <f t="shared" si="71"/>
        <v>58.600000000000009</v>
      </c>
    </row>
    <row r="205" spans="1:34" x14ac:dyDescent="0.2">
      <c r="A205" s="82">
        <v>13</v>
      </c>
      <c r="B205" s="92">
        <v>0.8</v>
      </c>
      <c r="C205" s="84">
        <f t="shared" si="70"/>
        <v>13008</v>
      </c>
      <c r="D205" s="88">
        <f t="shared" si="71"/>
        <v>20.599999999999998</v>
      </c>
      <c r="E205" s="88">
        <f t="shared" si="71"/>
        <v>21.360000000000003</v>
      </c>
      <c r="F205" s="88">
        <f t="shared" si="71"/>
        <v>22.119999999999997</v>
      </c>
      <c r="G205" s="88">
        <f t="shared" si="71"/>
        <v>22.880000000000003</v>
      </c>
      <c r="H205" s="88">
        <f t="shared" si="71"/>
        <v>23.640000000000008</v>
      </c>
      <c r="I205" s="88">
        <f t="shared" si="71"/>
        <v>24.400000000000002</v>
      </c>
      <c r="J205" s="88">
        <f t="shared" si="71"/>
        <v>25.36</v>
      </c>
      <c r="K205" s="88">
        <f t="shared" si="71"/>
        <v>26.320000000000007</v>
      </c>
      <c r="L205" s="88">
        <f t="shared" si="71"/>
        <v>27.280000000000008</v>
      </c>
      <c r="M205" s="88">
        <f t="shared" si="71"/>
        <v>28.240000000000002</v>
      </c>
      <c r="N205" s="88">
        <f t="shared" si="71"/>
        <v>29.199999999999996</v>
      </c>
      <c r="O205" s="88">
        <f t="shared" si="71"/>
        <v>30.36</v>
      </c>
      <c r="P205" s="88">
        <f t="shared" si="71"/>
        <v>31.520000000000003</v>
      </c>
      <c r="Q205" s="88">
        <f t="shared" si="71"/>
        <v>32.680000000000007</v>
      </c>
      <c r="R205" s="88">
        <f t="shared" si="71"/>
        <v>33.839999999999989</v>
      </c>
      <c r="S205" s="88">
        <f t="shared" si="71"/>
        <v>35</v>
      </c>
      <c r="T205" s="88">
        <f t="shared" si="71"/>
        <v>36.440000000000005</v>
      </c>
      <c r="U205" s="88">
        <f t="shared" si="71"/>
        <v>37.879999999999988</v>
      </c>
      <c r="V205" s="88">
        <f t="shared" si="71"/>
        <v>39.319999999999993</v>
      </c>
      <c r="W205" s="88">
        <f t="shared" si="71"/>
        <v>40.76</v>
      </c>
      <c r="X205" s="88">
        <f t="shared" si="71"/>
        <v>42.199999999999996</v>
      </c>
      <c r="Y205" s="88">
        <f t="shared" si="71"/>
        <v>43.84</v>
      </c>
      <c r="Z205" s="88">
        <f t="shared" si="71"/>
        <v>45.47999999999999</v>
      </c>
      <c r="AA205" s="88">
        <f t="shared" si="71"/>
        <v>47.12</v>
      </c>
      <c r="AB205" s="88">
        <f t="shared" si="71"/>
        <v>48.760000000000005</v>
      </c>
      <c r="AC205" s="88">
        <f t="shared" si="71"/>
        <v>50.399999999999991</v>
      </c>
      <c r="AD205" s="88">
        <f t="shared" si="71"/>
        <v>52.320000000000007</v>
      </c>
      <c r="AE205" s="88">
        <f t="shared" si="71"/>
        <v>54.24</v>
      </c>
      <c r="AF205" s="88">
        <f t="shared" si="71"/>
        <v>56.160000000000011</v>
      </c>
      <c r="AG205" s="88">
        <f t="shared" si="71"/>
        <v>58.080000000000013</v>
      </c>
      <c r="AH205" s="88">
        <f t="shared" si="71"/>
        <v>60</v>
      </c>
    </row>
    <row r="206" spans="1:34" x14ac:dyDescent="0.2">
      <c r="A206" s="82">
        <v>13</v>
      </c>
      <c r="B206" s="83">
        <v>1</v>
      </c>
      <c r="C206" s="84">
        <f t="shared" si="70"/>
        <v>13010</v>
      </c>
      <c r="D206" s="93">
        <f t="shared" si="71"/>
        <v>21.199999999999996</v>
      </c>
      <c r="E206" s="93">
        <f t="shared" si="71"/>
        <v>21.96</v>
      </c>
      <c r="F206" s="93">
        <f t="shared" si="71"/>
        <v>22.720000000000006</v>
      </c>
      <c r="G206" s="93">
        <f t="shared" si="71"/>
        <v>23.48</v>
      </c>
      <c r="H206" s="93">
        <f t="shared" si="71"/>
        <v>24.240000000000006</v>
      </c>
      <c r="I206" s="93">
        <f t="shared" si="71"/>
        <v>25</v>
      </c>
      <c r="J206" s="93">
        <f t="shared" si="71"/>
        <v>25.959999999999997</v>
      </c>
      <c r="K206" s="93">
        <f t="shared" si="71"/>
        <v>26.920000000000005</v>
      </c>
      <c r="L206" s="93">
        <f t="shared" si="71"/>
        <v>27.880000000000003</v>
      </c>
      <c r="M206" s="93">
        <f t="shared" si="71"/>
        <v>28.840000000000011</v>
      </c>
      <c r="N206" s="93">
        <f t="shared" si="71"/>
        <v>29.800000000000004</v>
      </c>
      <c r="O206" s="93">
        <f t="shared" si="71"/>
        <v>31.039999999999996</v>
      </c>
      <c r="P206" s="93">
        <f t="shared" si="71"/>
        <v>32.28</v>
      </c>
      <c r="Q206" s="93">
        <f t="shared" si="71"/>
        <v>33.52000000000001</v>
      </c>
      <c r="R206" s="93">
        <f t="shared" si="71"/>
        <v>34.76</v>
      </c>
      <c r="S206" s="93">
        <f t="shared" si="71"/>
        <v>36</v>
      </c>
      <c r="T206" s="93">
        <f t="shared" si="71"/>
        <v>37.440000000000005</v>
      </c>
      <c r="U206" s="93">
        <f t="shared" si="71"/>
        <v>38.879999999999988</v>
      </c>
      <c r="V206" s="93">
        <f t="shared" si="71"/>
        <v>40.319999999999993</v>
      </c>
      <c r="W206" s="93">
        <f t="shared" si="71"/>
        <v>41.76</v>
      </c>
      <c r="X206" s="93">
        <f t="shared" si="71"/>
        <v>43.199999999999996</v>
      </c>
      <c r="Y206" s="93">
        <f t="shared" si="71"/>
        <v>44.920000000000009</v>
      </c>
      <c r="Z206" s="93">
        <f t="shared" si="71"/>
        <v>46.64</v>
      </c>
      <c r="AA206" s="93">
        <f t="shared" si="71"/>
        <v>48.359999999999992</v>
      </c>
      <c r="AB206" s="93">
        <f t="shared" si="71"/>
        <v>50.080000000000005</v>
      </c>
      <c r="AC206" s="93">
        <f t="shared" si="71"/>
        <v>51.800000000000004</v>
      </c>
      <c r="AD206" s="93">
        <f t="shared" si="71"/>
        <v>53.919999999999987</v>
      </c>
      <c r="AE206" s="93">
        <f t="shared" si="71"/>
        <v>56.039999999999992</v>
      </c>
      <c r="AF206" s="93">
        <f t="shared" si="71"/>
        <v>58.16</v>
      </c>
      <c r="AG206" s="93">
        <f t="shared" si="71"/>
        <v>60.279999999999994</v>
      </c>
      <c r="AH206" s="93">
        <f t="shared" si="71"/>
        <v>62.399999999999991</v>
      </c>
    </row>
    <row r="207" spans="1:34" x14ac:dyDescent="0.2">
      <c r="A207" s="82">
        <v>13</v>
      </c>
      <c r="B207" s="92">
        <v>1.2</v>
      </c>
      <c r="C207" s="84">
        <f t="shared" si="70"/>
        <v>13012</v>
      </c>
      <c r="D207" s="88">
        <f t="shared" si="71"/>
        <v>21.599999999999998</v>
      </c>
      <c r="E207" s="88">
        <f t="shared" si="71"/>
        <v>22.360000000000003</v>
      </c>
      <c r="F207" s="88">
        <f t="shared" si="71"/>
        <v>23.119999999999997</v>
      </c>
      <c r="G207" s="88">
        <f t="shared" si="71"/>
        <v>23.880000000000003</v>
      </c>
      <c r="H207" s="88">
        <f t="shared" si="71"/>
        <v>24.640000000000008</v>
      </c>
      <c r="I207" s="88">
        <f t="shared" si="71"/>
        <v>25.400000000000002</v>
      </c>
      <c r="J207" s="88">
        <f t="shared" si="71"/>
        <v>26.36</v>
      </c>
      <c r="K207" s="88">
        <f t="shared" si="71"/>
        <v>27.320000000000007</v>
      </c>
      <c r="L207" s="88">
        <f t="shared" si="71"/>
        <v>28.280000000000008</v>
      </c>
      <c r="M207" s="88">
        <f t="shared" si="71"/>
        <v>29.240000000000002</v>
      </c>
      <c r="N207" s="88">
        <f t="shared" si="71"/>
        <v>30.199999999999996</v>
      </c>
      <c r="O207" s="88">
        <f t="shared" si="71"/>
        <v>31.560000000000002</v>
      </c>
      <c r="P207" s="88">
        <f t="shared" si="71"/>
        <v>32.920000000000009</v>
      </c>
      <c r="Q207" s="88">
        <f t="shared" si="71"/>
        <v>34.279999999999994</v>
      </c>
      <c r="R207" s="88">
        <f t="shared" si="71"/>
        <v>35.64</v>
      </c>
      <c r="S207" s="88">
        <f t="shared" si="71"/>
        <v>37</v>
      </c>
      <c r="T207" s="88">
        <f t="shared" si="71"/>
        <v>38.440000000000005</v>
      </c>
      <c r="U207" s="88">
        <f t="shared" si="71"/>
        <v>39.88000000000001</v>
      </c>
      <c r="V207" s="88">
        <f t="shared" si="71"/>
        <v>41.319999999999993</v>
      </c>
      <c r="W207" s="88">
        <f t="shared" si="71"/>
        <v>42.76</v>
      </c>
      <c r="X207" s="88">
        <f t="shared" si="71"/>
        <v>44.199999999999996</v>
      </c>
      <c r="Y207" s="88">
        <f t="shared" si="71"/>
        <v>46.120000000000005</v>
      </c>
      <c r="Z207" s="88">
        <f t="shared" si="71"/>
        <v>48.039999999999992</v>
      </c>
      <c r="AA207" s="88">
        <f t="shared" si="71"/>
        <v>49.96</v>
      </c>
      <c r="AB207" s="88">
        <f t="shared" si="71"/>
        <v>51.88000000000001</v>
      </c>
      <c r="AC207" s="88">
        <f t="shared" si="71"/>
        <v>53.800000000000004</v>
      </c>
      <c r="AD207" s="88">
        <f t="shared" si="71"/>
        <v>55.8</v>
      </c>
      <c r="AE207" s="88">
        <f t="shared" si="71"/>
        <v>57.8</v>
      </c>
      <c r="AF207" s="88">
        <f t="shared" si="71"/>
        <v>59.79999999999999</v>
      </c>
      <c r="AG207" s="88">
        <f t="shared" si="71"/>
        <v>61.800000000000004</v>
      </c>
      <c r="AH207" s="88">
        <f t="shared" si="71"/>
        <v>63.79999999999999</v>
      </c>
    </row>
    <row r="208" spans="1:34" x14ac:dyDescent="0.2">
      <c r="A208" s="82">
        <v>13</v>
      </c>
      <c r="B208" s="83">
        <v>1.4</v>
      </c>
      <c r="C208" s="84">
        <f t="shared" si="70"/>
        <v>13014</v>
      </c>
      <c r="D208" s="93">
        <f t="shared" si="71"/>
        <v>21.599999999999998</v>
      </c>
      <c r="E208" s="93">
        <f t="shared" si="71"/>
        <v>22.560000000000002</v>
      </c>
      <c r="F208" s="93">
        <f t="shared" si="71"/>
        <v>23.519999999999996</v>
      </c>
      <c r="G208" s="93">
        <f t="shared" si="71"/>
        <v>24.48</v>
      </c>
      <c r="H208" s="93">
        <f t="shared" si="71"/>
        <v>25.440000000000005</v>
      </c>
      <c r="I208" s="93">
        <f t="shared" si="71"/>
        <v>26.400000000000002</v>
      </c>
      <c r="J208" s="93">
        <f t="shared" si="71"/>
        <v>27.36</v>
      </c>
      <c r="K208" s="93">
        <f t="shared" si="71"/>
        <v>28.320000000000007</v>
      </c>
      <c r="L208" s="93">
        <f t="shared" si="71"/>
        <v>29.280000000000008</v>
      </c>
      <c r="M208" s="93">
        <f t="shared" si="71"/>
        <v>30.240000000000002</v>
      </c>
      <c r="N208" s="93">
        <f t="shared" si="71"/>
        <v>31.199999999999996</v>
      </c>
      <c r="O208" s="93">
        <f t="shared" si="71"/>
        <v>32.440000000000005</v>
      </c>
      <c r="P208" s="93">
        <f t="shared" si="71"/>
        <v>33.679999999999993</v>
      </c>
      <c r="Q208" s="93">
        <f t="shared" si="71"/>
        <v>34.92</v>
      </c>
      <c r="R208" s="93">
        <f t="shared" si="71"/>
        <v>36.160000000000011</v>
      </c>
      <c r="S208" s="93">
        <f t="shared" si="71"/>
        <v>37.399999999999991</v>
      </c>
      <c r="T208" s="93">
        <f t="shared" si="71"/>
        <v>39.04</v>
      </c>
      <c r="U208" s="93">
        <f t="shared" si="71"/>
        <v>40.680000000000007</v>
      </c>
      <c r="V208" s="93">
        <f t="shared" si="71"/>
        <v>42.319999999999993</v>
      </c>
      <c r="W208" s="93">
        <f t="shared" si="71"/>
        <v>43.96</v>
      </c>
      <c r="X208" s="93">
        <f t="shared" si="71"/>
        <v>45.600000000000009</v>
      </c>
      <c r="Y208" s="93">
        <f t="shared" si="71"/>
        <v>47.519999999999996</v>
      </c>
      <c r="Z208" s="93">
        <f t="shared" si="71"/>
        <v>49.440000000000005</v>
      </c>
      <c r="AA208" s="93">
        <f t="shared" si="71"/>
        <v>51.36</v>
      </c>
      <c r="AB208" s="93">
        <f t="shared" si="71"/>
        <v>53.280000000000015</v>
      </c>
      <c r="AC208" s="93">
        <f t="shared" si="71"/>
        <v>55.2</v>
      </c>
      <c r="AD208" s="93">
        <f t="shared" si="71"/>
        <v>57.319999999999993</v>
      </c>
      <c r="AE208" s="93">
        <f t="shared" si="71"/>
        <v>59.439999999999984</v>
      </c>
      <c r="AF208" s="93">
        <f t="shared" si="71"/>
        <v>61.559999999999988</v>
      </c>
      <c r="AG208" s="93">
        <f t="shared" si="71"/>
        <v>63.679999999999993</v>
      </c>
      <c r="AH208" s="93">
        <f t="shared" si="71"/>
        <v>65.799999999999983</v>
      </c>
    </row>
    <row r="209" spans="1:34" x14ac:dyDescent="0.2">
      <c r="A209" s="82">
        <v>13</v>
      </c>
      <c r="B209" s="92">
        <v>1.6</v>
      </c>
      <c r="C209" s="84">
        <f t="shared" si="70"/>
        <v>13016</v>
      </c>
      <c r="D209" s="88">
        <f t="shared" si="71"/>
        <v>22.599999999999998</v>
      </c>
      <c r="E209" s="88">
        <f t="shared" si="71"/>
        <v>23.360000000000003</v>
      </c>
      <c r="F209" s="88">
        <f t="shared" si="71"/>
        <v>24.119999999999997</v>
      </c>
      <c r="G209" s="88">
        <f t="shared" si="71"/>
        <v>24.880000000000003</v>
      </c>
      <c r="H209" s="88">
        <f t="shared" si="71"/>
        <v>25.640000000000008</v>
      </c>
      <c r="I209" s="88">
        <f t="shared" si="71"/>
        <v>26.400000000000002</v>
      </c>
      <c r="J209" s="88">
        <f t="shared" si="71"/>
        <v>27.439999999999998</v>
      </c>
      <c r="K209" s="88">
        <f t="shared" si="71"/>
        <v>28.480000000000004</v>
      </c>
      <c r="L209" s="88">
        <f t="shared" si="71"/>
        <v>29.52</v>
      </c>
      <c r="M209" s="88">
        <f t="shared" si="71"/>
        <v>30.559999999999995</v>
      </c>
      <c r="N209" s="88">
        <f t="shared" si="71"/>
        <v>31.600000000000005</v>
      </c>
      <c r="O209" s="88">
        <f t="shared" si="71"/>
        <v>32.959999999999994</v>
      </c>
      <c r="P209" s="88">
        <f t="shared" si="71"/>
        <v>34.32</v>
      </c>
      <c r="Q209" s="88">
        <f t="shared" si="71"/>
        <v>35.680000000000007</v>
      </c>
      <c r="R209" s="88">
        <f t="shared" si="71"/>
        <v>37.039999999999992</v>
      </c>
      <c r="S209" s="88">
        <f t="shared" si="71"/>
        <v>38.399999999999991</v>
      </c>
      <c r="T209" s="88">
        <f t="shared" si="71"/>
        <v>40.04</v>
      </c>
      <c r="U209" s="88">
        <f t="shared" si="71"/>
        <v>41.680000000000007</v>
      </c>
      <c r="V209" s="88">
        <f t="shared" si="71"/>
        <v>43.319999999999993</v>
      </c>
      <c r="W209" s="88">
        <f t="shared" si="71"/>
        <v>44.96</v>
      </c>
      <c r="X209" s="88">
        <f t="shared" si="71"/>
        <v>46.600000000000009</v>
      </c>
      <c r="Y209" s="88">
        <f t="shared" si="71"/>
        <v>48.519999999999996</v>
      </c>
      <c r="Z209" s="88">
        <f t="shared" si="71"/>
        <v>50.440000000000005</v>
      </c>
      <c r="AA209" s="88">
        <f t="shared" si="71"/>
        <v>52.36</v>
      </c>
      <c r="AB209" s="88">
        <f t="shared" si="71"/>
        <v>54.280000000000015</v>
      </c>
      <c r="AC209" s="88">
        <f t="shared" si="71"/>
        <v>56.2</v>
      </c>
      <c r="AD209" s="88">
        <f t="shared" si="71"/>
        <v>58.400000000000006</v>
      </c>
      <c r="AE209" s="88">
        <f t="shared" si="71"/>
        <v>60.599999999999994</v>
      </c>
      <c r="AF209" s="88">
        <f t="shared" si="71"/>
        <v>62.799999999999983</v>
      </c>
      <c r="AG209" s="88">
        <f t="shared" si="71"/>
        <v>64.999999999999972</v>
      </c>
      <c r="AH209" s="88">
        <f t="shared" si="71"/>
        <v>67.200000000000017</v>
      </c>
    </row>
    <row r="210" spans="1:34" x14ac:dyDescent="0.2">
      <c r="A210" s="82">
        <v>13</v>
      </c>
      <c r="B210" s="83">
        <v>1.8</v>
      </c>
      <c r="C210" s="84">
        <f t="shared" si="70"/>
        <v>13018</v>
      </c>
      <c r="D210" s="93">
        <f t="shared" si="71"/>
        <v>23</v>
      </c>
      <c r="E210" s="93">
        <f t="shared" si="71"/>
        <v>23.880000000000003</v>
      </c>
      <c r="F210" s="93">
        <f t="shared" si="71"/>
        <v>24.760000000000005</v>
      </c>
      <c r="G210" s="93">
        <f t="shared" si="71"/>
        <v>25.639999999999997</v>
      </c>
      <c r="H210" s="93">
        <f t="shared" si="71"/>
        <v>26.52</v>
      </c>
      <c r="I210" s="93">
        <f t="shared" si="71"/>
        <v>27.400000000000002</v>
      </c>
      <c r="J210" s="93">
        <f t="shared" si="71"/>
        <v>28.439999999999998</v>
      </c>
      <c r="K210" s="93">
        <f t="shared" si="71"/>
        <v>29.480000000000004</v>
      </c>
      <c r="L210" s="93">
        <f t="shared" si="71"/>
        <v>30.52</v>
      </c>
      <c r="M210" s="93">
        <f t="shared" si="71"/>
        <v>31.559999999999995</v>
      </c>
      <c r="N210" s="93">
        <f t="shared" si="71"/>
        <v>32.600000000000009</v>
      </c>
      <c r="O210" s="93">
        <f t="shared" si="71"/>
        <v>33.959999999999994</v>
      </c>
      <c r="P210" s="93">
        <f t="shared" si="71"/>
        <v>35.32</v>
      </c>
      <c r="Q210" s="93">
        <f t="shared" si="71"/>
        <v>36.680000000000007</v>
      </c>
      <c r="R210" s="93">
        <f t="shared" si="71"/>
        <v>38.039999999999992</v>
      </c>
      <c r="S210" s="93">
        <f t="shared" si="71"/>
        <v>39.399999999999991</v>
      </c>
      <c r="T210" s="93">
        <f t="shared" si="71"/>
        <v>41.120000000000005</v>
      </c>
      <c r="U210" s="93">
        <f t="shared" si="71"/>
        <v>42.839999999999996</v>
      </c>
      <c r="V210" s="93">
        <f t="shared" si="71"/>
        <v>44.560000000000009</v>
      </c>
      <c r="W210" s="93">
        <f t="shared" si="71"/>
        <v>46.28</v>
      </c>
      <c r="X210" s="93">
        <f t="shared" si="71"/>
        <v>48</v>
      </c>
      <c r="Y210" s="93">
        <f t="shared" si="71"/>
        <v>49.920000000000009</v>
      </c>
      <c r="Z210" s="93">
        <f t="shared" si="71"/>
        <v>51.839999999999996</v>
      </c>
      <c r="AA210" s="93">
        <f t="shared" si="71"/>
        <v>53.760000000000012</v>
      </c>
      <c r="AB210" s="93">
        <f t="shared" si="71"/>
        <v>55.680000000000007</v>
      </c>
      <c r="AC210" s="93">
        <f t="shared" si="71"/>
        <v>57.600000000000009</v>
      </c>
      <c r="AD210" s="93">
        <f t="shared" si="71"/>
        <v>59.920000000000009</v>
      </c>
      <c r="AE210" s="93">
        <f t="shared" si="71"/>
        <v>62.239999999999988</v>
      </c>
      <c r="AF210" s="93">
        <f t="shared" si="71"/>
        <v>64.559999999999988</v>
      </c>
      <c r="AG210" s="93">
        <f t="shared" si="71"/>
        <v>66.88</v>
      </c>
      <c r="AH210" s="93">
        <f t="shared" si="71"/>
        <v>69.200000000000017</v>
      </c>
    </row>
    <row r="211" spans="1:34" x14ac:dyDescent="0.2">
      <c r="A211" s="82">
        <v>13</v>
      </c>
      <c r="B211" s="92">
        <v>2</v>
      </c>
      <c r="C211" s="84">
        <f t="shared" si="70"/>
        <v>13020</v>
      </c>
      <c r="D211" s="88">
        <f t="shared" si="71"/>
        <v>23</v>
      </c>
      <c r="E211" s="88">
        <f t="shared" si="71"/>
        <v>23.960000000000004</v>
      </c>
      <c r="F211" s="88">
        <f t="shared" si="71"/>
        <v>24.919999999999998</v>
      </c>
      <c r="G211" s="88">
        <f t="shared" si="71"/>
        <v>25.880000000000006</v>
      </c>
      <c r="H211" s="88">
        <f t="shared" si="71"/>
        <v>26.840000000000003</v>
      </c>
      <c r="I211" s="88">
        <f t="shared" si="71"/>
        <v>27.800000000000004</v>
      </c>
      <c r="J211" s="88">
        <f t="shared" si="71"/>
        <v>28.880000000000003</v>
      </c>
      <c r="K211" s="88">
        <f t="shared" ref="K211:AH211" si="72">-(K166-K241)*1/5+K196</f>
        <v>29.959999999999997</v>
      </c>
      <c r="L211" s="88">
        <f t="shared" si="72"/>
        <v>31.04</v>
      </c>
      <c r="M211" s="88">
        <f t="shared" si="72"/>
        <v>32.120000000000005</v>
      </c>
      <c r="N211" s="88">
        <f t="shared" si="72"/>
        <v>33.199999999999996</v>
      </c>
      <c r="O211" s="88">
        <f t="shared" si="72"/>
        <v>34.520000000000003</v>
      </c>
      <c r="P211" s="88">
        <f t="shared" si="72"/>
        <v>35.839999999999989</v>
      </c>
      <c r="Q211" s="88">
        <f t="shared" si="72"/>
        <v>37.159999999999997</v>
      </c>
      <c r="R211" s="88">
        <f t="shared" si="72"/>
        <v>38.480000000000004</v>
      </c>
      <c r="S211" s="88">
        <f t="shared" si="72"/>
        <v>39.800000000000004</v>
      </c>
      <c r="T211" s="88">
        <f t="shared" si="72"/>
        <v>41.639999999999993</v>
      </c>
      <c r="U211" s="88">
        <f t="shared" si="72"/>
        <v>43.480000000000004</v>
      </c>
      <c r="V211" s="88">
        <f t="shared" si="72"/>
        <v>45.320000000000014</v>
      </c>
      <c r="W211" s="88">
        <f t="shared" si="72"/>
        <v>47.160000000000004</v>
      </c>
      <c r="X211" s="88">
        <f t="shared" si="72"/>
        <v>49</v>
      </c>
      <c r="Y211" s="88">
        <f t="shared" si="72"/>
        <v>50.999999999999993</v>
      </c>
      <c r="Z211" s="88">
        <f t="shared" si="72"/>
        <v>53.000000000000007</v>
      </c>
      <c r="AA211" s="88">
        <f t="shared" si="72"/>
        <v>55</v>
      </c>
      <c r="AB211" s="88">
        <f t="shared" si="72"/>
        <v>57</v>
      </c>
      <c r="AC211" s="88">
        <f t="shared" si="72"/>
        <v>59</v>
      </c>
      <c r="AD211" s="88">
        <f t="shared" si="72"/>
        <v>61.320000000000007</v>
      </c>
      <c r="AE211" s="88">
        <f t="shared" si="72"/>
        <v>63.640000000000008</v>
      </c>
      <c r="AF211" s="88">
        <f t="shared" si="72"/>
        <v>65.95999999999998</v>
      </c>
      <c r="AG211" s="88">
        <f t="shared" si="72"/>
        <v>68.279999999999987</v>
      </c>
      <c r="AH211" s="88">
        <f t="shared" si="72"/>
        <v>70.600000000000009</v>
      </c>
    </row>
    <row r="212" spans="1:34" x14ac:dyDescent="0.2">
      <c r="A212" s="82">
        <v>13</v>
      </c>
      <c r="B212" s="83">
        <v>2.2000000000000002</v>
      </c>
      <c r="C212" s="84">
        <f t="shared" si="70"/>
        <v>13022</v>
      </c>
      <c r="D212" s="93">
        <f t="shared" ref="D212:AH216" si="73">-(D167-D242)*1/5+D197</f>
        <v>24</v>
      </c>
      <c r="E212" s="93">
        <f t="shared" si="73"/>
        <v>24.760000000000005</v>
      </c>
      <c r="F212" s="93">
        <f t="shared" si="73"/>
        <v>25.52</v>
      </c>
      <c r="G212" s="93">
        <f t="shared" si="73"/>
        <v>26.280000000000005</v>
      </c>
      <c r="H212" s="93">
        <f t="shared" si="73"/>
        <v>27.04</v>
      </c>
      <c r="I212" s="93">
        <f t="shared" si="73"/>
        <v>27.800000000000004</v>
      </c>
      <c r="J212" s="93">
        <f t="shared" si="73"/>
        <v>28.96</v>
      </c>
      <c r="K212" s="93">
        <f t="shared" si="73"/>
        <v>30.119999999999994</v>
      </c>
      <c r="L212" s="93">
        <f t="shared" si="73"/>
        <v>31.279999999999994</v>
      </c>
      <c r="M212" s="93">
        <f t="shared" si="73"/>
        <v>32.44</v>
      </c>
      <c r="N212" s="93">
        <f t="shared" si="73"/>
        <v>33.600000000000009</v>
      </c>
      <c r="O212" s="93">
        <f t="shared" si="73"/>
        <v>35.039999999999992</v>
      </c>
      <c r="P212" s="93">
        <f t="shared" si="73"/>
        <v>36.479999999999997</v>
      </c>
      <c r="Q212" s="93">
        <f t="shared" si="73"/>
        <v>37.92</v>
      </c>
      <c r="R212" s="93">
        <f t="shared" si="73"/>
        <v>39.359999999999985</v>
      </c>
      <c r="S212" s="93">
        <f t="shared" si="73"/>
        <v>40.800000000000004</v>
      </c>
      <c r="T212" s="93">
        <f t="shared" si="73"/>
        <v>42.519999999999996</v>
      </c>
      <c r="U212" s="93">
        <f t="shared" si="73"/>
        <v>44.240000000000009</v>
      </c>
      <c r="V212" s="93">
        <f t="shared" si="73"/>
        <v>45.96</v>
      </c>
      <c r="W212" s="93">
        <f t="shared" si="73"/>
        <v>47.679999999999993</v>
      </c>
      <c r="X212" s="93">
        <f t="shared" si="73"/>
        <v>49.399999999999991</v>
      </c>
      <c r="Y212" s="93">
        <f t="shared" si="73"/>
        <v>51.519999999999996</v>
      </c>
      <c r="Z212" s="93">
        <f t="shared" si="73"/>
        <v>53.64</v>
      </c>
      <c r="AA212" s="93">
        <f t="shared" si="73"/>
        <v>55.759999999999991</v>
      </c>
      <c r="AB212" s="93">
        <f t="shared" si="73"/>
        <v>57.879999999999981</v>
      </c>
      <c r="AC212" s="93">
        <f t="shared" si="73"/>
        <v>60</v>
      </c>
      <c r="AD212" s="93">
        <f t="shared" si="73"/>
        <v>62.399999999999991</v>
      </c>
      <c r="AE212" s="93">
        <f t="shared" si="73"/>
        <v>64.799999999999983</v>
      </c>
      <c r="AF212" s="93">
        <f t="shared" si="73"/>
        <v>67.200000000000017</v>
      </c>
      <c r="AG212" s="93">
        <f t="shared" si="73"/>
        <v>69.600000000000009</v>
      </c>
      <c r="AH212" s="93">
        <f t="shared" si="73"/>
        <v>72</v>
      </c>
    </row>
    <row r="213" spans="1:34" x14ac:dyDescent="0.2">
      <c r="A213" s="82">
        <v>13</v>
      </c>
      <c r="B213" s="92">
        <v>2.4</v>
      </c>
      <c r="C213" s="84">
        <f t="shared" si="70"/>
        <v>13024</v>
      </c>
      <c r="D213" s="88">
        <f t="shared" si="73"/>
        <v>24</v>
      </c>
      <c r="E213" s="88">
        <f t="shared" si="73"/>
        <v>24.960000000000004</v>
      </c>
      <c r="F213" s="88">
        <f t="shared" si="73"/>
        <v>25.919999999999998</v>
      </c>
      <c r="G213" s="88">
        <f t="shared" si="73"/>
        <v>26.880000000000006</v>
      </c>
      <c r="H213" s="88">
        <f t="shared" si="73"/>
        <v>27.840000000000003</v>
      </c>
      <c r="I213" s="88">
        <f t="shared" si="73"/>
        <v>28.800000000000004</v>
      </c>
      <c r="J213" s="88">
        <f t="shared" si="73"/>
        <v>29.960000000000004</v>
      </c>
      <c r="K213" s="88">
        <f t="shared" si="73"/>
        <v>31.119999999999994</v>
      </c>
      <c r="L213" s="88">
        <f t="shared" si="73"/>
        <v>32.279999999999994</v>
      </c>
      <c r="M213" s="88">
        <f t="shared" si="73"/>
        <v>33.44</v>
      </c>
      <c r="N213" s="88">
        <f t="shared" si="73"/>
        <v>34.600000000000009</v>
      </c>
      <c r="O213" s="88">
        <f t="shared" si="73"/>
        <v>36.039999999999992</v>
      </c>
      <c r="P213" s="88">
        <f t="shared" si="73"/>
        <v>37.479999999999997</v>
      </c>
      <c r="Q213" s="88">
        <f t="shared" si="73"/>
        <v>38.92</v>
      </c>
      <c r="R213" s="88">
        <f t="shared" si="73"/>
        <v>40.360000000000007</v>
      </c>
      <c r="S213" s="88">
        <f t="shared" si="73"/>
        <v>41.800000000000004</v>
      </c>
      <c r="T213" s="88">
        <f t="shared" si="73"/>
        <v>43.519999999999996</v>
      </c>
      <c r="U213" s="88">
        <f t="shared" si="73"/>
        <v>45.240000000000009</v>
      </c>
      <c r="V213" s="88">
        <f t="shared" si="73"/>
        <v>46.96</v>
      </c>
      <c r="W213" s="88">
        <f t="shared" si="73"/>
        <v>48.679999999999993</v>
      </c>
      <c r="X213" s="88">
        <f t="shared" si="73"/>
        <v>50.399999999999991</v>
      </c>
      <c r="Y213" s="88">
        <f t="shared" si="73"/>
        <v>52.6</v>
      </c>
      <c r="Z213" s="88">
        <f t="shared" si="73"/>
        <v>54.79999999999999</v>
      </c>
      <c r="AA213" s="88">
        <f t="shared" si="73"/>
        <v>57</v>
      </c>
      <c r="AB213" s="88">
        <f t="shared" si="73"/>
        <v>59.199999999999989</v>
      </c>
      <c r="AC213" s="88">
        <f t="shared" si="73"/>
        <v>61.399999999999991</v>
      </c>
      <c r="AD213" s="88">
        <f t="shared" si="73"/>
        <v>63.79999999999999</v>
      </c>
      <c r="AE213" s="88">
        <f t="shared" si="73"/>
        <v>66.200000000000017</v>
      </c>
      <c r="AF213" s="88">
        <f t="shared" si="73"/>
        <v>68.600000000000009</v>
      </c>
      <c r="AG213" s="88">
        <f t="shared" si="73"/>
        <v>71</v>
      </c>
      <c r="AH213" s="88">
        <f t="shared" si="73"/>
        <v>73.399999999999991</v>
      </c>
    </row>
    <row r="214" spans="1:34" x14ac:dyDescent="0.2">
      <c r="A214" s="82">
        <v>13</v>
      </c>
      <c r="B214" s="83">
        <v>2.6</v>
      </c>
      <c r="C214" s="84">
        <f t="shared" si="70"/>
        <v>13026</v>
      </c>
      <c r="D214" s="93">
        <f t="shared" si="73"/>
        <v>24.400000000000002</v>
      </c>
      <c r="E214" s="93">
        <f t="shared" si="73"/>
        <v>25.36</v>
      </c>
      <c r="F214" s="93">
        <f t="shared" si="73"/>
        <v>26.320000000000007</v>
      </c>
      <c r="G214" s="93">
        <f t="shared" si="73"/>
        <v>27.280000000000008</v>
      </c>
      <c r="H214" s="93">
        <f t="shared" si="73"/>
        <v>28.240000000000002</v>
      </c>
      <c r="I214" s="93">
        <f t="shared" si="73"/>
        <v>29.199999999999996</v>
      </c>
      <c r="J214" s="93">
        <f t="shared" si="73"/>
        <v>30.36</v>
      </c>
      <c r="K214" s="93">
        <f t="shared" si="73"/>
        <v>31.520000000000003</v>
      </c>
      <c r="L214" s="93">
        <f t="shared" si="73"/>
        <v>32.680000000000007</v>
      </c>
      <c r="M214" s="93">
        <f t="shared" si="73"/>
        <v>33.839999999999989</v>
      </c>
      <c r="N214" s="93">
        <f t="shared" si="73"/>
        <v>35</v>
      </c>
      <c r="O214" s="93">
        <f t="shared" si="73"/>
        <v>36.56</v>
      </c>
      <c r="P214" s="93">
        <f t="shared" si="73"/>
        <v>38.120000000000005</v>
      </c>
      <c r="Q214" s="93">
        <f t="shared" si="73"/>
        <v>39.679999999999986</v>
      </c>
      <c r="R214" s="93">
        <f t="shared" si="73"/>
        <v>41.239999999999988</v>
      </c>
      <c r="S214" s="93">
        <f t="shared" si="73"/>
        <v>42.800000000000004</v>
      </c>
      <c r="T214" s="93">
        <f t="shared" si="73"/>
        <v>44.599999999999994</v>
      </c>
      <c r="U214" s="93">
        <f t="shared" si="73"/>
        <v>46.400000000000006</v>
      </c>
      <c r="V214" s="93">
        <f t="shared" si="73"/>
        <v>48.199999999999996</v>
      </c>
      <c r="W214" s="93">
        <f t="shared" si="73"/>
        <v>49.999999999999986</v>
      </c>
      <c r="X214" s="93">
        <f t="shared" si="73"/>
        <v>51.800000000000004</v>
      </c>
      <c r="Y214" s="93">
        <f t="shared" si="73"/>
        <v>53.919999999999987</v>
      </c>
      <c r="Z214" s="93">
        <f t="shared" si="73"/>
        <v>56.039999999999992</v>
      </c>
      <c r="AA214" s="93">
        <f t="shared" si="73"/>
        <v>58.16</v>
      </c>
      <c r="AB214" s="93">
        <f t="shared" si="73"/>
        <v>60.279999999999994</v>
      </c>
      <c r="AC214" s="93">
        <f t="shared" si="73"/>
        <v>62.399999999999991</v>
      </c>
      <c r="AD214" s="93">
        <f t="shared" si="73"/>
        <v>64.999999999999986</v>
      </c>
      <c r="AE214" s="93">
        <f t="shared" si="73"/>
        <v>67.600000000000023</v>
      </c>
      <c r="AF214" s="93">
        <f t="shared" si="73"/>
        <v>70.200000000000017</v>
      </c>
      <c r="AG214" s="93">
        <f t="shared" si="73"/>
        <v>72.800000000000011</v>
      </c>
      <c r="AH214" s="93">
        <f t="shared" si="73"/>
        <v>75.399999999999991</v>
      </c>
    </row>
    <row r="215" spans="1:34" x14ac:dyDescent="0.2">
      <c r="A215" s="82">
        <v>13</v>
      </c>
      <c r="B215" s="92">
        <v>2.8</v>
      </c>
      <c r="C215" s="84">
        <f t="shared" si="70"/>
        <v>13028</v>
      </c>
      <c r="D215" s="88">
        <f t="shared" si="73"/>
        <v>25</v>
      </c>
      <c r="E215" s="88">
        <f t="shared" si="73"/>
        <v>25.959999999999997</v>
      </c>
      <c r="F215" s="88">
        <f t="shared" si="73"/>
        <v>26.920000000000005</v>
      </c>
      <c r="G215" s="88">
        <f t="shared" si="73"/>
        <v>27.880000000000003</v>
      </c>
      <c r="H215" s="88">
        <f t="shared" si="73"/>
        <v>28.840000000000011</v>
      </c>
      <c r="I215" s="88">
        <f t="shared" si="73"/>
        <v>29.800000000000004</v>
      </c>
      <c r="J215" s="88">
        <f t="shared" si="73"/>
        <v>31.039999999999996</v>
      </c>
      <c r="K215" s="88">
        <f t="shared" si="73"/>
        <v>32.28</v>
      </c>
      <c r="L215" s="88">
        <f t="shared" si="73"/>
        <v>33.52000000000001</v>
      </c>
      <c r="M215" s="88">
        <f t="shared" si="73"/>
        <v>34.76</v>
      </c>
      <c r="N215" s="88">
        <f t="shared" si="73"/>
        <v>36</v>
      </c>
      <c r="O215" s="88">
        <f t="shared" si="73"/>
        <v>37.440000000000005</v>
      </c>
      <c r="P215" s="88">
        <f t="shared" si="73"/>
        <v>38.879999999999988</v>
      </c>
      <c r="Q215" s="88">
        <f t="shared" si="73"/>
        <v>40.319999999999993</v>
      </c>
      <c r="R215" s="88">
        <f t="shared" si="73"/>
        <v>41.76</v>
      </c>
      <c r="S215" s="88">
        <f t="shared" si="73"/>
        <v>43.199999999999996</v>
      </c>
      <c r="T215" s="88">
        <f t="shared" si="73"/>
        <v>45.120000000000005</v>
      </c>
      <c r="U215" s="88">
        <f t="shared" si="73"/>
        <v>47.039999999999992</v>
      </c>
      <c r="V215" s="88">
        <f t="shared" si="73"/>
        <v>48.96</v>
      </c>
      <c r="W215" s="88">
        <f t="shared" si="73"/>
        <v>50.88000000000001</v>
      </c>
      <c r="X215" s="88">
        <f t="shared" si="73"/>
        <v>52.800000000000004</v>
      </c>
      <c r="Y215" s="88">
        <f t="shared" si="73"/>
        <v>55</v>
      </c>
      <c r="Z215" s="88">
        <f t="shared" si="73"/>
        <v>57.2</v>
      </c>
      <c r="AA215" s="88">
        <f t="shared" si="73"/>
        <v>59.399999999999991</v>
      </c>
      <c r="AB215" s="88">
        <f t="shared" si="73"/>
        <v>61.59999999999998</v>
      </c>
      <c r="AC215" s="88">
        <f t="shared" si="73"/>
        <v>63.79999999999999</v>
      </c>
      <c r="AD215" s="88">
        <f t="shared" si="73"/>
        <v>66.40000000000002</v>
      </c>
      <c r="AE215" s="88">
        <f t="shared" si="73"/>
        <v>69.000000000000014</v>
      </c>
      <c r="AF215" s="88">
        <f t="shared" si="73"/>
        <v>71.600000000000009</v>
      </c>
      <c r="AG215" s="88">
        <f t="shared" si="73"/>
        <v>74.2</v>
      </c>
      <c r="AH215" s="88">
        <f t="shared" si="73"/>
        <v>76.799999999999983</v>
      </c>
    </row>
    <row r="216" spans="1:34" x14ac:dyDescent="0.2">
      <c r="A216" s="82">
        <v>13</v>
      </c>
      <c r="B216" s="83">
        <v>3</v>
      </c>
      <c r="C216" s="84">
        <f t="shared" si="70"/>
        <v>13030</v>
      </c>
      <c r="D216" s="93">
        <f t="shared" si="73"/>
        <v>25.400000000000002</v>
      </c>
      <c r="E216" s="93">
        <f t="shared" si="73"/>
        <v>26.36</v>
      </c>
      <c r="F216" s="93">
        <f t="shared" si="73"/>
        <v>27.320000000000007</v>
      </c>
      <c r="G216" s="93">
        <f t="shared" si="73"/>
        <v>28.280000000000008</v>
      </c>
      <c r="H216" s="93">
        <f t="shared" si="73"/>
        <v>29.240000000000002</v>
      </c>
      <c r="I216" s="93">
        <f t="shared" si="73"/>
        <v>30.199999999999996</v>
      </c>
      <c r="J216" s="93">
        <f t="shared" si="73"/>
        <v>31.440000000000005</v>
      </c>
      <c r="K216" s="93">
        <f t="shared" si="73"/>
        <v>32.679999999999993</v>
      </c>
      <c r="L216" s="93">
        <f t="shared" si="73"/>
        <v>33.92</v>
      </c>
      <c r="M216" s="93">
        <f t="shared" si="73"/>
        <v>35.160000000000011</v>
      </c>
      <c r="N216" s="93">
        <f t="shared" si="73"/>
        <v>36.399999999999991</v>
      </c>
      <c r="O216" s="93">
        <f t="shared" si="73"/>
        <v>37.959999999999994</v>
      </c>
      <c r="P216" s="93">
        <f t="shared" si="73"/>
        <v>39.519999999999996</v>
      </c>
      <c r="Q216" s="93">
        <f t="shared" si="73"/>
        <v>41.08</v>
      </c>
      <c r="R216" s="93">
        <f t="shared" si="73"/>
        <v>42.64</v>
      </c>
      <c r="S216" s="93">
        <f t="shared" si="73"/>
        <v>44.199999999999996</v>
      </c>
      <c r="T216" s="93">
        <f t="shared" si="73"/>
        <v>46.120000000000005</v>
      </c>
      <c r="U216" s="93">
        <f t="shared" si="73"/>
        <v>48.039999999999992</v>
      </c>
      <c r="V216" s="93">
        <f t="shared" si="73"/>
        <v>49.96</v>
      </c>
      <c r="W216" s="93">
        <f t="shared" si="73"/>
        <v>51.88000000000001</v>
      </c>
      <c r="X216" s="93">
        <f t="shared" si="73"/>
        <v>53.800000000000004</v>
      </c>
      <c r="Y216" s="93">
        <f t="shared" si="73"/>
        <v>56</v>
      </c>
      <c r="Z216" s="93">
        <f t="shared" si="73"/>
        <v>58.2</v>
      </c>
      <c r="AA216" s="93">
        <f t="shared" si="73"/>
        <v>60.399999999999991</v>
      </c>
      <c r="AB216" s="93">
        <f t="shared" si="73"/>
        <v>62.59999999999998</v>
      </c>
      <c r="AC216" s="93">
        <f t="shared" si="73"/>
        <v>64.799999999999983</v>
      </c>
      <c r="AD216" s="93">
        <f t="shared" si="73"/>
        <v>67.40000000000002</v>
      </c>
      <c r="AE216" s="93">
        <f t="shared" si="73"/>
        <v>70.000000000000014</v>
      </c>
      <c r="AF216" s="93">
        <f t="shared" si="73"/>
        <v>72.600000000000009</v>
      </c>
      <c r="AG216" s="93">
        <f t="shared" si="73"/>
        <v>75.2</v>
      </c>
      <c r="AH216" s="93">
        <f t="shared" si="73"/>
        <v>77.799999999999983</v>
      </c>
    </row>
    <row r="217" spans="1:34" x14ac:dyDescent="0.2">
      <c r="A217" s="82">
        <v>14</v>
      </c>
      <c r="B217" s="83">
        <v>0</v>
      </c>
      <c r="C217" s="84">
        <f t="shared" si="70"/>
        <v>14000</v>
      </c>
      <c r="D217" s="93">
        <v>17.600000000000001</v>
      </c>
      <c r="E217" s="93">
        <v>18.440000000000001</v>
      </c>
      <c r="F217" s="93">
        <v>19.28</v>
      </c>
      <c r="G217" s="93">
        <v>20.12</v>
      </c>
      <c r="H217" s="93">
        <v>20.96</v>
      </c>
      <c r="I217" s="93">
        <v>21.8</v>
      </c>
      <c r="J217" s="93">
        <v>22.52</v>
      </c>
      <c r="K217" s="93">
        <v>23.24</v>
      </c>
      <c r="L217" s="93">
        <v>23.96</v>
      </c>
      <c r="M217" s="93">
        <v>24.68</v>
      </c>
      <c r="N217" s="93">
        <v>25.4</v>
      </c>
      <c r="O217" s="93">
        <v>26.48</v>
      </c>
      <c r="P217" s="93">
        <v>27.56</v>
      </c>
      <c r="Q217" s="93">
        <v>28.64</v>
      </c>
      <c r="R217" s="93">
        <v>29.72</v>
      </c>
      <c r="S217" s="93">
        <v>30.8</v>
      </c>
      <c r="T217" s="93">
        <v>31.92</v>
      </c>
      <c r="U217" s="93">
        <v>33.04</v>
      </c>
      <c r="V217" s="93">
        <v>34.159999999999997</v>
      </c>
      <c r="W217" s="93">
        <v>35.28</v>
      </c>
      <c r="X217" s="93">
        <v>36.4</v>
      </c>
      <c r="Y217" s="93">
        <v>37.72</v>
      </c>
      <c r="Z217" s="93">
        <v>39.04</v>
      </c>
      <c r="AA217" s="93">
        <v>40.36</v>
      </c>
      <c r="AB217" s="93">
        <v>41.68</v>
      </c>
      <c r="AC217" s="93">
        <v>43</v>
      </c>
      <c r="AD217" s="93">
        <v>44.72</v>
      </c>
      <c r="AE217" s="93">
        <v>46.44</v>
      </c>
      <c r="AF217" s="93">
        <v>48.16</v>
      </c>
      <c r="AG217" s="93">
        <v>49.88</v>
      </c>
      <c r="AH217" s="93">
        <v>51.6</v>
      </c>
    </row>
    <row r="218" spans="1:34" x14ac:dyDescent="0.2">
      <c r="A218" s="82">
        <v>14</v>
      </c>
      <c r="B218" s="86">
        <v>0.4</v>
      </c>
      <c r="C218" s="84">
        <f t="shared" si="70"/>
        <v>14004</v>
      </c>
      <c r="D218" s="88">
        <f t="shared" ref="D218:AH226" si="74">-(D158-D233)*1/5+D203</f>
        <v>17.599999999999994</v>
      </c>
      <c r="E218" s="88">
        <f t="shared" si="74"/>
        <v>18.439999999999998</v>
      </c>
      <c r="F218" s="88">
        <f t="shared" si="74"/>
        <v>19.28</v>
      </c>
      <c r="G218" s="88">
        <f t="shared" si="74"/>
        <v>20.120000000000005</v>
      </c>
      <c r="H218" s="88">
        <f t="shared" si="74"/>
        <v>20.960000000000008</v>
      </c>
      <c r="I218" s="88">
        <f t="shared" si="74"/>
        <v>21.799999999999997</v>
      </c>
      <c r="J218" s="88">
        <f t="shared" si="74"/>
        <v>22.520000000000007</v>
      </c>
      <c r="K218" s="88">
        <f t="shared" si="74"/>
        <v>23.240000000000002</v>
      </c>
      <c r="L218" s="88">
        <f t="shared" si="74"/>
        <v>23.96</v>
      </c>
      <c r="M218" s="88">
        <f t="shared" si="74"/>
        <v>24.68</v>
      </c>
      <c r="N218" s="88">
        <f t="shared" si="74"/>
        <v>25.400000000000006</v>
      </c>
      <c r="O218" s="88">
        <f t="shared" si="74"/>
        <v>26.48</v>
      </c>
      <c r="P218" s="88">
        <f t="shared" si="74"/>
        <v>27.559999999999995</v>
      </c>
      <c r="Q218" s="88">
        <f t="shared" si="74"/>
        <v>28.639999999999993</v>
      </c>
      <c r="R218" s="88">
        <f t="shared" si="74"/>
        <v>29.72</v>
      </c>
      <c r="S218" s="88">
        <f t="shared" si="74"/>
        <v>30.800000000000008</v>
      </c>
      <c r="T218" s="88">
        <f t="shared" si="74"/>
        <v>31.919999999999995</v>
      </c>
      <c r="U218" s="88">
        <f t="shared" si="74"/>
        <v>33.040000000000006</v>
      </c>
      <c r="V218" s="88">
        <f t="shared" si="74"/>
        <v>34.159999999999989</v>
      </c>
      <c r="W218" s="88">
        <f t="shared" si="74"/>
        <v>35.28</v>
      </c>
      <c r="X218" s="88">
        <f t="shared" si="74"/>
        <v>36.400000000000006</v>
      </c>
      <c r="Y218" s="88">
        <f t="shared" si="74"/>
        <v>37.720000000000013</v>
      </c>
      <c r="Z218" s="88">
        <f t="shared" si="74"/>
        <v>39.039999999999992</v>
      </c>
      <c r="AA218" s="88">
        <f t="shared" si="74"/>
        <v>40.36</v>
      </c>
      <c r="AB218" s="88">
        <f t="shared" si="74"/>
        <v>41.680000000000007</v>
      </c>
      <c r="AC218" s="88">
        <f t="shared" si="74"/>
        <v>43</v>
      </c>
      <c r="AD218" s="88">
        <f t="shared" si="74"/>
        <v>44.720000000000013</v>
      </c>
      <c r="AE218" s="88">
        <f t="shared" si="74"/>
        <v>46.44</v>
      </c>
      <c r="AF218" s="88">
        <f t="shared" si="74"/>
        <v>48.160000000000011</v>
      </c>
      <c r="AG218" s="88">
        <f t="shared" si="74"/>
        <v>49.879999999999995</v>
      </c>
      <c r="AH218" s="88">
        <f t="shared" si="74"/>
        <v>51.6</v>
      </c>
    </row>
    <row r="219" spans="1:34" x14ac:dyDescent="0.2">
      <c r="A219" s="82">
        <v>14</v>
      </c>
      <c r="B219" s="83">
        <v>0.6</v>
      </c>
      <c r="C219" s="84">
        <f t="shared" si="70"/>
        <v>14006</v>
      </c>
      <c r="D219" s="93">
        <f t="shared" si="74"/>
        <v>18.599999999999994</v>
      </c>
      <c r="E219" s="93">
        <f t="shared" si="74"/>
        <v>19.28</v>
      </c>
      <c r="F219" s="93">
        <f t="shared" si="74"/>
        <v>19.960000000000008</v>
      </c>
      <c r="G219" s="93">
        <f t="shared" si="74"/>
        <v>20.64</v>
      </c>
      <c r="H219" s="93">
        <f t="shared" si="74"/>
        <v>21.320000000000007</v>
      </c>
      <c r="I219" s="93">
        <f t="shared" si="74"/>
        <v>22</v>
      </c>
      <c r="J219" s="93">
        <f t="shared" si="74"/>
        <v>22.880000000000006</v>
      </c>
      <c r="K219" s="93">
        <f t="shared" si="74"/>
        <v>23.759999999999998</v>
      </c>
      <c r="L219" s="93">
        <f t="shared" si="74"/>
        <v>24.640000000000008</v>
      </c>
      <c r="M219" s="93">
        <f t="shared" si="74"/>
        <v>25.520000000000003</v>
      </c>
      <c r="N219" s="93">
        <f t="shared" si="74"/>
        <v>26.400000000000006</v>
      </c>
      <c r="O219" s="93">
        <f t="shared" si="74"/>
        <v>27.480000000000004</v>
      </c>
      <c r="P219" s="93">
        <f t="shared" si="74"/>
        <v>28.559999999999995</v>
      </c>
      <c r="Q219" s="93">
        <f t="shared" si="74"/>
        <v>29.639999999999993</v>
      </c>
      <c r="R219" s="93">
        <f t="shared" si="74"/>
        <v>30.72</v>
      </c>
      <c r="S219" s="93">
        <f t="shared" si="74"/>
        <v>31.800000000000008</v>
      </c>
      <c r="T219" s="93">
        <f t="shared" si="74"/>
        <v>32.919999999999995</v>
      </c>
      <c r="U219" s="93">
        <f t="shared" si="74"/>
        <v>34.040000000000006</v>
      </c>
      <c r="V219" s="93">
        <f t="shared" si="74"/>
        <v>35.159999999999989</v>
      </c>
      <c r="W219" s="93">
        <f t="shared" si="74"/>
        <v>36.28</v>
      </c>
      <c r="X219" s="93">
        <f t="shared" si="74"/>
        <v>37.400000000000006</v>
      </c>
      <c r="Y219" s="93">
        <f t="shared" si="74"/>
        <v>38.919999999999987</v>
      </c>
      <c r="Z219" s="93">
        <f t="shared" si="74"/>
        <v>40.44</v>
      </c>
      <c r="AA219" s="93">
        <f t="shared" si="74"/>
        <v>41.960000000000008</v>
      </c>
      <c r="AB219" s="93">
        <f t="shared" si="74"/>
        <v>43.47999999999999</v>
      </c>
      <c r="AC219" s="93">
        <f t="shared" si="74"/>
        <v>45</v>
      </c>
      <c r="AD219" s="93">
        <f t="shared" si="74"/>
        <v>46.760000000000012</v>
      </c>
      <c r="AE219" s="93">
        <f t="shared" si="74"/>
        <v>48.519999999999996</v>
      </c>
      <c r="AF219" s="93">
        <f t="shared" si="74"/>
        <v>50.280000000000015</v>
      </c>
      <c r="AG219" s="93">
        <f t="shared" si="74"/>
        <v>52.040000000000006</v>
      </c>
      <c r="AH219" s="93">
        <f t="shared" si="74"/>
        <v>53.800000000000011</v>
      </c>
    </row>
    <row r="220" spans="1:34" x14ac:dyDescent="0.2">
      <c r="A220" s="82">
        <v>14</v>
      </c>
      <c r="B220" s="92">
        <v>0.8</v>
      </c>
      <c r="C220" s="84">
        <f t="shared" si="70"/>
        <v>14008</v>
      </c>
      <c r="D220" s="88">
        <f t="shared" si="74"/>
        <v>18.799999999999997</v>
      </c>
      <c r="E220" s="88">
        <f t="shared" si="74"/>
        <v>19.480000000000004</v>
      </c>
      <c r="F220" s="88">
        <f t="shared" si="74"/>
        <v>20.159999999999997</v>
      </c>
      <c r="G220" s="88">
        <f t="shared" si="74"/>
        <v>20.840000000000003</v>
      </c>
      <c r="H220" s="88">
        <f t="shared" si="74"/>
        <v>21.52000000000001</v>
      </c>
      <c r="I220" s="88">
        <f t="shared" si="74"/>
        <v>22.200000000000003</v>
      </c>
      <c r="J220" s="88">
        <f t="shared" si="74"/>
        <v>23.08</v>
      </c>
      <c r="K220" s="88">
        <f t="shared" si="74"/>
        <v>23.960000000000008</v>
      </c>
      <c r="L220" s="88">
        <f t="shared" si="74"/>
        <v>24.840000000000007</v>
      </c>
      <c r="M220" s="88">
        <f t="shared" si="74"/>
        <v>25.72</v>
      </c>
      <c r="N220" s="88">
        <f t="shared" si="74"/>
        <v>26.599999999999994</v>
      </c>
      <c r="O220" s="88">
        <f t="shared" si="74"/>
        <v>27.68</v>
      </c>
      <c r="P220" s="88">
        <f t="shared" si="74"/>
        <v>28.760000000000005</v>
      </c>
      <c r="Q220" s="88">
        <f t="shared" si="74"/>
        <v>29.840000000000007</v>
      </c>
      <c r="R220" s="88">
        <f t="shared" si="74"/>
        <v>30.919999999999991</v>
      </c>
      <c r="S220" s="88">
        <f t="shared" si="74"/>
        <v>32</v>
      </c>
      <c r="T220" s="88">
        <f t="shared" si="74"/>
        <v>33.320000000000007</v>
      </c>
      <c r="U220" s="88">
        <f t="shared" si="74"/>
        <v>34.639999999999986</v>
      </c>
      <c r="V220" s="88">
        <f t="shared" si="74"/>
        <v>35.959999999999994</v>
      </c>
      <c r="W220" s="88">
        <f t="shared" si="74"/>
        <v>37.28</v>
      </c>
      <c r="X220" s="88">
        <f t="shared" si="74"/>
        <v>38.599999999999994</v>
      </c>
      <c r="Y220" s="88">
        <f t="shared" si="74"/>
        <v>40.120000000000005</v>
      </c>
      <c r="Z220" s="88">
        <f t="shared" si="74"/>
        <v>41.639999999999986</v>
      </c>
      <c r="AA220" s="88">
        <f t="shared" si="74"/>
        <v>43.16</v>
      </c>
      <c r="AB220" s="88">
        <f t="shared" si="74"/>
        <v>44.680000000000007</v>
      </c>
      <c r="AC220" s="88">
        <f t="shared" si="74"/>
        <v>46.199999999999989</v>
      </c>
      <c r="AD220" s="88">
        <f t="shared" si="74"/>
        <v>47.960000000000008</v>
      </c>
      <c r="AE220" s="88">
        <f t="shared" si="74"/>
        <v>49.72</v>
      </c>
      <c r="AF220" s="88">
        <f t="shared" si="74"/>
        <v>51.480000000000011</v>
      </c>
      <c r="AG220" s="88">
        <f t="shared" si="74"/>
        <v>53.240000000000009</v>
      </c>
      <c r="AH220" s="88">
        <f t="shared" si="74"/>
        <v>55</v>
      </c>
    </row>
    <row r="221" spans="1:34" x14ac:dyDescent="0.2">
      <c r="A221" s="82">
        <v>14</v>
      </c>
      <c r="B221" s="83">
        <v>1</v>
      </c>
      <c r="C221" s="84">
        <f t="shared" si="70"/>
        <v>14010</v>
      </c>
      <c r="D221" s="93">
        <f t="shared" si="74"/>
        <v>19.599999999999994</v>
      </c>
      <c r="E221" s="93">
        <f t="shared" si="74"/>
        <v>20.28</v>
      </c>
      <c r="F221" s="93">
        <f t="shared" si="74"/>
        <v>20.960000000000008</v>
      </c>
      <c r="G221" s="93">
        <f t="shared" si="74"/>
        <v>21.64</v>
      </c>
      <c r="H221" s="93">
        <f t="shared" si="74"/>
        <v>22.320000000000007</v>
      </c>
      <c r="I221" s="93">
        <f t="shared" si="74"/>
        <v>23</v>
      </c>
      <c r="J221" s="93">
        <f t="shared" si="74"/>
        <v>23.879999999999995</v>
      </c>
      <c r="K221" s="93">
        <f t="shared" si="74"/>
        <v>24.760000000000005</v>
      </c>
      <c r="L221" s="93">
        <f t="shared" si="74"/>
        <v>25.64</v>
      </c>
      <c r="M221" s="93">
        <f t="shared" si="74"/>
        <v>26.52000000000001</v>
      </c>
      <c r="N221" s="93">
        <f t="shared" si="74"/>
        <v>27.400000000000006</v>
      </c>
      <c r="O221" s="93">
        <f t="shared" si="74"/>
        <v>28.519999999999996</v>
      </c>
      <c r="P221" s="93">
        <f t="shared" si="74"/>
        <v>29.64</v>
      </c>
      <c r="Q221" s="93">
        <f t="shared" si="74"/>
        <v>30.760000000000009</v>
      </c>
      <c r="R221" s="93">
        <f t="shared" si="74"/>
        <v>31.879999999999995</v>
      </c>
      <c r="S221" s="93">
        <f t="shared" si="74"/>
        <v>33</v>
      </c>
      <c r="T221" s="93">
        <f t="shared" si="74"/>
        <v>34.320000000000007</v>
      </c>
      <c r="U221" s="93">
        <f t="shared" si="74"/>
        <v>35.639999999999986</v>
      </c>
      <c r="V221" s="93">
        <f t="shared" si="74"/>
        <v>36.959999999999994</v>
      </c>
      <c r="W221" s="93">
        <f t="shared" si="74"/>
        <v>38.28</v>
      </c>
      <c r="X221" s="93">
        <f t="shared" si="74"/>
        <v>39.599999999999994</v>
      </c>
      <c r="Y221" s="93">
        <f t="shared" si="74"/>
        <v>41.160000000000011</v>
      </c>
      <c r="Z221" s="93">
        <f t="shared" si="74"/>
        <v>42.72</v>
      </c>
      <c r="AA221" s="93">
        <f t="shared" si="74"/>
        <v>44.279999999999987</v>
      </c>
      <c r="AB221" s="93">
        <f t="shared" si="74"/>
        <v>45.84</v>
      </c>
      <c r="AC221" s="93">
        <f t="shared" si="74"/>
        <v>47.400000000000006</v>
      </c>
      <c r="AD221" s="93">
        <f t="shared" si="74"/>
        <v>49.359999999999985</v>
      </c>
      <c r="AE221" s="93">
        <f t="shared" si="74"/>
        <v>51.319999999999993</v>
      </c>
      <c r="AF221" s="93">
        <f t="shared" si="74"/>
        <v>53.28</v>
      </c>
      <c r="AG221" s="93">
        <f t="shared" si="74"/>
        <v>55.239999999999995</v>
      </c>
      <c r="AH221" s="93">
        <f t="shared" si="74"/>
        <v>57.199999999999989</v>
      </c>
    </row>
    <row r="222" spans="1:34" x14ac:dyDescent="0.2">
      <c r="A222" s="82">
        <v>14</v>
      </c>
      <c r="B222" s="92">
        <v>1.2</v>
      </c>
      <c r="C222" s="84">
        <f t="shared" si="70"/>
        <v>14012</v>
      </c>
      <c r="D222" s="88">
        <f t="shared" si="74"/>
        <v>19.799999999999997</v>
      </c>
      <c r="E222" s="88">
        <f t="shared" si="74"/>
        <v>20.480000000000004</v>
      </c>
      <c r="F222" s="88">
        <f t="shared" si="74"/>
        <v>21.159999999999997</v>
      </c>
      <c r="G222" s="88">
        <f t="shared" si="74"/>
        <v>21.840000000000003</v>
      </c>
      <c r="H222" s="88">
        <f t="shared" si="74"/>
        <v>22.52000000000001</v>
      </c>
      <c r="I222" s="88">
        <f t="shared" si="74"/>
        <v>23.200000000000003</v>
      </c>
      <c r="J222" s="88">
        <f t="shared" si="74"/>
        <v>24.08</v>
      </c>
      <c r="K222" s="88">
        <f t="shared" si="74"/>
        <v>24.960000000000008</v>
      </c>
      <c r="L222" s="88">
        <f t="shared" si="74"/>
        <v>25.840000000000007</v>
      </c>
      <c r="M222" s="88">
        <f t="shared" si="74"/>
        <v>26.72</v>
      </c>
      <c r="N222" s="88">
        <f t="shared" si="74"/>
        <v>27.599999999999994</v>
      </c>
      <c r="O222" s="88">
        <f t="shared" si="74"/>
        <v>28.880000000000003</v>
      </c>
      <c r="P222" s="88">
        <f t="shared" si="74"/>
        <v>30.160000000000007</v>
      </c>
      <c r="Q222" s="88">
        <f t="shared" si="74"/>
        <v>31.439999999999994</v>
      </c>
      <c r="R222" s="88">
        <f t="shared" si="74"/>
        <v>32.72</v>
      </c>
      <c r="S222" s="88">
        <f t="shared" si="74"/>
        <v>34</v>
      </c>
      <c r="T222" s="88">
        <f t="shared" si="74"/>
        <v>35.320000000000007</v>
      </c>
      <c r="U222" s="88">
        <f t="shared" si="74"/>
        <v>36.640000000000015</v>
      </c>
      <c r="V222" s="88">
        <f t="shared" si="74"/>
        <v>37.959999999999994</v>
      </c>
      <c r="W222" s="88">
        <f t="shared" si="74"/>
        <v>39.28</v>
      </c>
      <c r="X222" s="88">
        <f t="shared" si="74"/>
        <v>40.599999999999994</v>
      </c>
      <c r="Y222" s="88">
        <f t="shared" si="74"/>
        <v>42.360000000000007</v>
      </c>
      <c r="Z222" s="88">
        <f t="shared" si="74"/>
        <v>44.11999999999999</v>
      </c>
      <c r="AA222" s="88">
        <f t="shared" si="74"/>
        <v>45.88</v>
      </c>
      <c r="AB222" s="88">
        <f t="shared" si="74"/>
        <v>47.640000000000015</v>
      </c>
      <c r="AC222" s="88">
        <f t="shared" si="74"/>
        <v>49.400000000000006</v>
      </c>
      <c r="AD222" s="88">
        <f t="shared" si="74"/>
        <v>51.199999999999996</v>
      </c>
      <c r="AE222" s="88">
        <f t="shared" si="74"/>
        <v>53</v>
      </c>
      <c r="AF222" s="88">
        <f t="shared" si="74"/>
        <v>54.8</v>
      </c>
      <c r="AG222" s="88">
        <f t="shared" si="74"/>
        <v>56.600000000000009</v>
      </c>
      <c r="AH222" s="88">
        <f t="shared" si="74"/>
        <v>58.399999999999991</v>
      </c>
    </row>
    <row r="223" spans="1:34" x14ac:dyDescent="0.2">
      <c r="A223" s="82">
        <v>14</v>
      </c>
      <c r="B223" s="83">
        <v>1.4</v>
      </c>
      <c r="C223" s="84">
        <f t="shared" si="70"/>
        <v>14014</v>
      </c>
      <c r="D223" s="93">
        <f t="shared" si="74"/>
        <v>19.799999999999997</v>
      </c>
      <c r="E223" s="93">
        <f t="shared" si="74"/>
        <v>20.680000000000003</v>
      </c>
      <c r="F223" s="93">
        <f t="shared" si="74"/>
        <v>21.559999999999995</v>
      </c>
      <c r="G223" s="93">
        <f t="shared" si="74"/>
        <v>22.44</v>
      </c>
      <c r="H223" s="93">
        <f t="shared" si="74"/>
        <v>23.320000000000007</v>
      </c>
      <c r="I223" s="93">
        <f t="shared" si="74"/>
        <v>24.200000000000003</v>
      </c>
      <c r="J223" s="93">
        <f t="shared" si="74"/>
        <v>25.08</v>
      </c>
      <c r="K223" s="93">
        <f t="shared" si="74"/>
        <v>25.960000000000008</v>
      </c>
      <c r="L223" s="93">
        <f t="shared" si="74"/>
        <v>26.840000000000007</v>
      </c>
      <c r="M223" s="93">
        <f t="shared" si="74"/>
        <v>27.72</v>
      </c>
      <c r="N223" s="93">
        <f t="shared" si="74"/>
        <v>28.599999999999994</v>
      </c>
      <c r="O223" s="93">
        <f t="shared" si="74"/>
        <v>29.720000000000006</v>
      </c>
      <c r="P223" s="93">
        <f t="shared" si="74"/>
        <v>30.839999999999993</v>
      </c>
      <c r="Q223" s="93">
        <f t="shared" si="74"/>
        <v>31.96</v>
      </c>
      <c r="R223" s="93">
        <f t="shared" si="74"/>
        <v>33.080000000000013</v>
      </c>
      <c r="S223" s="93">
        <f t="shared" si="74"/>
        <v>34.199999999999989</v>
      </c>
      <c r="T223" s="93">
        <f t="shared" si="74"/>
        <v>35.72</v>
      </c>
      <c r="U223" s="93">
        <f t="shared" si="74"/>
        <v>37.240000000000009</v>
      </c>
      <c r="V223" s="93">
        <f t="shared" si="74"/>
        <v>38.759999999999991</v>
      </c>
      <c r="W223" s="93">
        <f t="shared" si="74"/>
        <v>40.28</v>
      </c>
      <c r="X223" s="93">
        <f t="shared" si="74"/>
        <v>41.800000000000011</v>
      </c>
      <c r="Y223" s="93">
        <f t="shared" si="74"/>
        <v>43.559999999999995</v>
      </c>
      <c r="Z223" s="93">
        <f t="shared" si="74"/>
        <v>45.320000000000007</v>
      </c>
      <c r="AA223" s="93">
        <f t="shared" si="74"/>
        <v>47.08</v>
      </c>
      <c r="AB223" s="93">
        <f t="shared" si="74"/>
        <v>48.840000000000018</v>
      </c>
      <c r="AC223" s="93">
        <f t="shared" si="74"/>
        <v>50.6</v>
      </c>
      <c r="AD223" s="93">
        <f t="shared" si="74"/>
        <v>52.559999999999995</v>
      </c>
      <c r="AE223" s="93">
        <f t="shared" si="74"/>
        <v>54.519999999999982</v>
      </c>
      <c r="AF223" s="93">
        <f t="shared" si="74"/>
        <v>56.47999999999999</v>
      </c>
      <c r="AG223" s="93">
        <f t="shared" si="74"/>
        <v>58.44</v>
      </c>
      <c r="AH223" s="93">
        <f t="shared" si="74"/>
        <v>60.399999999999984</v>
      </c>
    </row>
    <row r="224" spans="1:34" x14ac:dyDescent="0.2">
      <c r="A224" s="82">
        <v>14</v>
      </c>
      <c r="B224" s="92">
        <v>1.6</v>
      </c>
      <c r="C224" s="84">
        <f t="shared" si="70"/>
        <v>14016</v>
      </c>
      <c r="D224" s="88">
        <f t="shared" si="74"/>
        <v>20.799999999999997</v>
      </c>
      <c r="E224" s="88">
        <f t="shared" si="74"/>
        <v>21.480000000000004</v>
      </c>
      <c r="F224" s="88">
        <f t="shared" si="74"/>
        <v>22.159999999999997</v>
      </c>
      <c r="G224" s="88">
        <f t="shared" si="74"/>
        <v>22.840000000000003</v>
      </c>
      <c r="H224" s="88">
        <f t="shared" si="74"/>
        <v>23.52000000000001</v>
      </c>
      <c r="I224" s="88">
        <f t="shared" si="74"/>
        <v>24.200000000000003</v>
      </c>
      <c r="J224" s="88">
        <f t="shared" si="74"/>
        <v>25.119999999999997</v>
      </c>
      <c r="K224" s="88">
        <f t="shared" si="74"/>
        <v>26.040000000000006</v>
      </c>
      <c r="L224" s="88">
        <f t="shared" si="74"/>
        <v>26.96</v>
      </c>
      <c r="M224" s="88">
        <f t="shared" si="74"/>
        <v>27.879999999999995</v>
      </c>
      <c r="N224" s="88">
        <f t="shared" si="74"/>
        <v>28.800000000000004</v>
      </c>
      <c r="O224" s="88">
        <f t="shared" si="74"/>
        <v>30.079999999999995</v>
      </c>
      <c r="P224" s="88">
        <f t="shared" si="74"/>
        <v>31.36</v>
      </c>
      <c r="Q224" s="88">
        <f t="shared" si="74"/>
        <v>32.640000000000008</v>
      </c>
      <c r="R224" s="88">
        <f t="shared" si="74"/>
        <v>33.919999999999987</v>
      </c>
      <c r="S224" s="88">
        <f t="shared" si="74"/>
        <v>35.199999999999989</v>
      </c>
      <c r="T224" s="88">
        <f t="shared" si="74"/>
        <v>36.72</v>
      </c>
      <c r="U224" s="88">
        <f t="shared" si="74"/>
        <v>38.240000000000009</v>
      </c>
      <c r="V224" s="88">
        <f t="shared" si="74"/>
        <v>39.759999999999991</v>
      </c>
      <c r="W224" s="88">
        <f t="shared" si="74"/>
        <v>41.28</v>
      </c>
      <c r="X224" s="88">
        <f t="shared" si="74"/>
        <v>42.800000000000011</v>
      </c>
      <c r="Y224" s="88">
        <f t="shared" si="74"/>
        <v>44.559999999999995</v>
      </c>
      <c r="Z224" s="88">
        <f t="shared" si="74"/>
        <v>46.320000000000007</v>
      </c>
      <c r="AA224" s="88">
        <f t="shared" si="74"/>
        <v>48.08</v>
      </c>
      <c r="AB224" s="88">
        <f t="shared" si="74"/>
        <v>49.840000000000018</v>
      </c>
      <c r="AC224" s="88">
        <f t="shared" si="74"/>
        <v>51.6</v>
      </c>
      <c r="AD224" s="88">
        <f t="shared" si="74"/>
        <v>53.600000000000009</v>
      </c>
      <c r="AE224" s="88">
        <f t="shared" si="74"/>
        <v>55.599999999999994</v>
      </c>
      <c r="AF224" s="88">
        <f t="shared" si="74"/>
        <v>57.59999999999998</v>
      </c>
      <c r="AG224" s="88">
        <f t="shared" si="74"/>
        <v>59.599999999999973</v>
      </c>
      <c r="AH224" s="88">
        <f t="shared" si="74"/>
        <v>61.600000000000016</v>
      </c>
    </row>
    <row r="225" spans="1:34" x14ac:dyDescent="0.2">
      <c r="A225" s="82">
        <v>14</v>
      </c>
      <c r="B225" s="83">
        <v>1.8</v>
      </c>
      <c r="C225" s="84">
        <f t="shared" si="70"/>
        <v>14018</v>
      </c>
      <c r="D225" s="93">
        <f t="shared" si="74"/>
        <v>21</v>
      </c>
      <c r="E225" s="93">
        <f t="shared" si="74"/>
        <v>21.840000000000003</v>
      </c>
      <c r="F225" s="93">
        <f t="shared" si="74"/>
        <v>22.680000000000007</v>
      </c>
      <c r="G225" s="93">
        <f t="shared" si="74"/>
        <v>23.519999999999996</v>
      </c>
      <c r="H225" s="93">
        <f t="shared" si="74"/>
        <v>24.36</v>
      </c>
      <c r="I225" s="93">
        <f t="shared" si="74"/>
        <v>25.200000000000003</v>
      </c>
      <c r="J225" s="93">
        <f t="shared" si="74"/>
        <v>26.119999999999997</v>
      </c>
      <c r="K225" s="93">
        <f t="shared" si="74"/>
        <v>27.040000000000006</v>
      </c>
      <c r="L225" s="93">
        <f t="shared" si="74"/>
        <v>27.96</v>
      </c>
      <c r="M225" s="93">
        <f t="shared" si="74"/>
        <v>28.879999999999995</v>
      </c>
      <c r="N225" s="93">
        <f t="shared" si="74"/>
        <v>29.800000000000008</v>
      </c>
      <c r="O225" s="93">
        <f t="shared" si="74"/>
        <v>31.079999999999995</v>
      </c>
      <c r="P225" s="93">
        <f t="shared" si="74"/>
        <v>32.36</v>
      </c>
      <c r="Q225" s="93">
        <f t="shared" si="74"/>
        <v>33.640000000000008</v>
      </c>
      <c r="R225" s="93">
        <f t="shared" si="74"/>
        <v>34.919999999999987</v>
      </c>
      <c r="S225" s="93">
        <f t="shared" si="74"/>
        <v>36.199999999999989</v>
      </c>
      <c r="T225" s="93">
        <f t="shared" si="74"/>
        <v>37.760000000000005</v>
      </c>
      <c r="U225" s="93">
        <f t="shared" si="74"/>
        <v>39.319999999999993</v>
      </c>
      <c r="V225" s="93">
        <f t="shared" si="74"/>
        <v>40.88000000000001</v>
      </c>
      <c r="W225" s="93">
        <f t="shared" si="74"/>
        <v>42.44</v>
      </c>
      <c r="X225" s="93">
        <f t="shared" si="74"/>
        <v>44</v>
      </c>
      <c r="Y225" s="93">
        <f t="shared" si="74"/>
        <v>45.760000000000012</v>
      </c>
      <c r="Z225" s="93">
        <f t="shared" si="74"/>
        <v>47.519999999999996</v>
      </c>
      <c r="AA225" s="93">
        <f t="shared" si="74"/>
        <v>49.280000000000015</v>
      </c>
      <c r="AB225" s="93">
        <f t="shared" si="74"/>
        <v>51.040000000000006</v>
      </c>
      <c r="AC225" s="93">
        <f t="shared" si="74"/>
        <v>52.800000000000011</v>
      </c>
      <c r="AD225" s="93">
        <f t="shared" si="74"/>
        <v>54.960000000000008</v>
      </c>
      <c r="AE225" s="93">
        <f t="shared" si="74"/>
        <v>57.11999999999999</v>
      </c>
      <c r="AF225" s="93">
        <f t="shared" si="74"/>
        <v>59.279999999999987</v>
      </c>
      <c r="AG225" s="93">
        <f t="shared" si="74"/>
        <v>61.44</v>
      </c>
      <c r="AH225" s="93">
        <f t="shared" si="74"/>
        <v>63.600000000000016</v>
      </c>
    </row>
    <row r="226" spans="1:34" x14ac:dyDescent="0.2">
      <c r="A226" s="82">
        <v>14</v>
      </c>
      <c r="B226" s="92">
        <v>2</v>
      </c>
      <c r="C226" s="84">
        <f t="shared" si="70"/>
        <v>14020</v>
      </c>
      <c r="D226" s="88">
        <f t="shared" si="74"/>
        <v>21</v>
      </c>
      <c r="E226" s="88">
        <f t="shared" si="74"/>
        <v>21.880000000000006</v>
      </c>
      <c r="F226" s="88">
        <f t="shared" si="74"/>
        <v>22.759999999999998</v>
      </c>
      <c r="G226" s="88">
        <f t="shared" si="74"/>
        <v>23.640000000000008</v>
      </c>
      <c r="H226" s="88">
        <f t="shared" si="74"/>
        <v>24.520000000000003</v>
      </c>
      <c r="I226" s="88">
        <f t="shared" si="74"/>
        <v>25.400000000000006</v>
      </c>
      <c r="J226" s="88">
        <f t="shared" si="74"/>
        <v>26.44</v>
      </c>
      <c r="K226" s="88">
        <f t="shared" ref="K226:AH226" si="75">-(K166-K241)*1/5+K211</f>
        <v>27.479999999999997</v>
      </c>
      <c r="L226" s="88">
        <f t="shared" si="75"/>
        <v>28.519999999999996</v>
      </c>
      <c r="M226" s="88">
        <f t="shared" si="75"/>
        <v>29.560000000000002</v>
      </c>
      <c r="N226" s="88">
        <f t="shared" si="75"/>
        <v>30.599999999999994</v>
      </c>
      <c r="O226" s="88">
        <f t="shared" si="75"/>
        <v>31.760000000000005</v>
      </c>
      <c r="P226" s="88">
        <f t="shared" si="75"/>
        <v>32.919999999999987</v>
      </c>
      <c r="Q226" s="88">
        <f t="shared" si="75"/>
        <v>34.08</v>
      </c>
      <c r="R226" s="88">
        <f t="shared" si="75"/>
        <v>35.240000000000009</v>
      </c>
      <c r="S226" s="88">
        <f t="shared" si="75"/>
        <v>36.400000000000006</v>
      </c>
      <c r="T226" s="88">
        <f t="shared" si="75"/>
        <v>38.11999999999999</v>
      </c>
      <c r="U226" s="88">
        <f t="shared" si="75"/>
        <v>39.840000000000003</v>
      </c>
      <c r="V226" s="88">
        <f t="shared" si="75"/>
        <v>41.560000000000016</v>
      </c>
      <c r="W226" s="88">
        <f t="shared" si="75"/>
        <v>43.28</v>
      </c>
      <c r="X226" s="88">
        <f t="shared" si="75"/>
        <v>45</v>
      </c>
      <c r="Y226" s="88">
        <f t="shared" si="75"/>
        <v>46.79999999999999</v>
      </c>
      <c r="Z226" s="88">
        <f t="shared" si="75"/>
        <v>48.600000000000009</v>
      </c>
      <c r="AA226" s="88">
        <f t="shared" si="75"/>
        <v>50.4</v>
      </c>
      <c r="AB226" s="88">
        <f t="shared" si="75"/>
        <v>52.2</v>
      </c>
      <c r="AC226" s="88">
        <f t="shared" si="75"/>
        <v>54</v>
      </c>
      <c r="AD226" s="88">
        <f t="shared" si="75"/>
        <v>56.160000000000011</v>
      </c>
      <c r="AE226" s="88">
        <f t="shared" si="75"/>
        <v>58.320000000000007</v>
      </c>
      <c r="AF226" s="88">
        <f t="shared" si="75"/>
        <v>60.479999999999983</v>
      </c>
      <c r="AG226" s="88">
        <f t="shared" si="75"/>
        <v>62.639999999999986</v>
      </c>
      <c r="AH226" s="88">
        <f t="shared" si="75"/>
        <v>64.800000000000011</v>
      </c>
    </row>
    <row r="227" spans="1:34" x14ac:dyDescent="0.2">
      <c r="A227" s="82">
        <v>14</v>
      </c>
      <c r="B227" s="83">
        <v>2.2000000000000002</v>
      </c>
      <c r="C227" s="84">
        <f t="shared" si="70"/>
        <v>14022</v>
      </c>
      <c r="D227" s="93">
        <f t="shared" ref="D227:AH231" si="76">-(D167-D242)*1/5+D212</f>
        <v>22</v>
      </c>
      <c r="E227" s="93">
        <f t="shared" si="76"/>
        <v>22.680000000000007</v>
      </c>
      <c r="F227" s="93">
        <f t="shared" si="76"/>
        <v>23.36</v>
      </c>
      <c r="G227" s="93">
        <f t="shared" si="76"/>
        <v>24.040000000000006</v>
      </c>
      <c r="H227" s="93">
        <f t="shared" si="76"/>
        <v>24.72</v>
      </c>
      <c r="I227" s="93">
        <f t="shared" si="76"/>
        <v>25.400000000000006</v>
      </c>
      <c r="J227" s="93">
        <f t="shared" si="76"/>
        <v>26.48</v>
      </c>
      <c r="K227" s="93">
        <f t="shared" si="76"/>
        <v>27.559999999999995</v>
      </c>
      <c r="L227" s="93">
        <f t="shared" si="76"/>
        <v>28.639999999999993</v>
      </c>
      <c r="M227" s="93">
        <f t="shared" si="76"/>
        <v>29.72</v>
      </c>
      <c r="N227" s="93">
        <f t="shared" si="76"/>
        <v>30.800000000000008</v>
      </c>
      <c r="O227" s="93">
        <f t="shared" si="76"/>
        <v>32.11999999999999</v>
      </c>
      <c r="P227" s="93">
        <f t="shared" si="76"/>
        <v>33.44</v>
      </c>
      <c r="Q227" s="93">
        <f t="shared" si="76"/>
        <v>34.760000000000005</v>
      </c>
      <c r="R227" s="93">
        <f t="shared" si="76"/>
        <v>36.079999999999984</v>
      </c>
      <c r="S227" s="93">
        <f t="shared" si="76"/>
        <v>37.400000000000006</v>
      </c>
      <c r="T227" s="93">
        <f t="shared" si="76"/>
        <v>38.959999999999994</v>
      </c>
      <c r="U227" s="93">
        <f t="shared" si="76"/>
        <v>40.52000000000001</v>
      </c>
      <c r="V227" s="93">
        <f t="shared" si="76"/>
        <v>42.08</v>
      </c>
      <c r="W227" s="93">
        <f t="shared" si="76"/>
        <v>43.639999999999986</v>
      </c>
      <c r="X227" s="93">
        <f t="shared" si="76"/>
        <v>45.199999999999989</v>
      </c>
      <c r="Y227" s="93">
        <f t="shared" si="76"/>
        <v>47.16</v>
      </c>
      <c r="Z227" s="93">
        <f t="shared" si="76"/>
        <v>49.120000000000005</v>
      </c>
      <c r="AA227" s="93">
        <f t="shared" si="76"/>
        <v>51.079999999999991</v>
      </c>
      <c r="AB227" s="93">
        <f t="shared" si="76"/>
        <v>53.039999999999985</v>
      </c>
      <c r="AC227" s="93">
        <f t="shared" si="76"/>
        <v>55</v>
      </c>
      <c r="AD227" s="93">
        <f t="shared" si="76"/>
        <v>57.199999999999989</v>
      </c>
      <c r="AE227" s="93">
        <f t="shared" si="76"/>
        <v>59.399999999999984</v>
      </c>
      <c r="AF227" s="93">
        <f t="shared" si="76"/>
        <v>61.600000000000016</v>
      </c>
      <c r="AG227" s="93">
        <f t="shared" si="76"/>
        <v>63.800000000000011</v>
      </c>
      <c r="AH227" s="93">
        <f t="shared" si="76"/>
        <v>66</v>
      </c>
    </row>
    <row r="228" spans="1:34" x14ac:dyDescent="0.2">
      <c r="A228" s="82">
        <v>14</v>
      </c>
      <c r="B228" s="92">
        <v>2.4</v>
      </c>
      <c r="C228" s="84">
        <f t="shared" si="70"/>
        <v>14024</v>
      </c>
      <c r="D228" s="88">
        <f t="shared" si="76"/>
        <v>22</v>
      </c>
      <c r="E228" s="88">
        <f t="shared" si="76"/>
        <v>22.880000000000006</v>
      </c>
      <c r="F228" s="88">
        <f t="shared" si="76"/>
        <v>23.759999999999998</v>
      </c>
      <c r="G228" s="88">
        <f t="shared" si="76"/>
        <v>24.640000000000008</v>
      </c>
      <c r="H228" s="88">
        <f t="shared" si="76"/>
        <v>25.520000000000003</v>
      </c>
      <c r="I228" s="88">
        <f t="shared" si="76"/>
        <v>26.400000000000006</v>
      </c>
      <c r="J228" s="88">
        <f t="shared" si="76"/>
        <v>27.480000000000004</v>
      </c>
      <c r="K228" s="88">
        <f t="shared" si="76"/>
        <v>28.559999999999995</v>
      </c>
      <c r="L228" s="88">
        <f t="shared" si="76"/>
        <v>29.639999999999993</v>
      </c>
      <c r="M228" s="88">
        <f t="shared" si="76"/>
        <v>30.72</v>
      </c>
      <c r="N228" s="88">
        <f t="shared" si="76"/>
        <v>31.800000000000008</v>
      </c>
      <c r="O228" s="88">
        <f t="shared" si="76"/>
        <v>33.11999999999999</v>
      </c>
      <c r="P228" s="88">
        <f t="shared" si="76"/>
        <v>34.44</v>
      </c>
      <c r="Q228" s="88">
        <f t="shared" si="76"/>
        <v>35.760000000000005</v>
      </c>
      <c r="R228" s="88">
        <f t="shared" si="76"/>
        <v>37.080000000000013</v>
      </c>
      <c r="S228" s="88">
        <f t="shared" si="76"/>
        <v>38.400000000000006</v>
      </c>
      <c r="T228" s="88">
        <f t="shared" si="76"/>
        <v>39.959999999999994</v>
      </c>
      <c r="U228" s="88">
        <f t="shared" si="76"/>
        <v>41.52000000000001</v>
      </c>
      <c r="V228" s="88">
        <f t="shared" si="76"/>
        <v>43.08</v>
      </c>
      <c r="W228" s="88">
        <f t="shared" si="76"/>
        <v>44.639999999999986</v>
      </c>
      <c r="X228" s="88">
        <f t="shared" si="76"/>
        <v>46.199999999999989</v>
      </c>
      <c r="Y228" s="88">
        <f t="shared" si="76"/>
        <v>48.2</v>
      </c>
      <c r="Z228" s="88">
        <f t="shared" si="76"/>
        <v>50.199999999999989</v>
      </c>
      <c r="AA228" s="88">
        <f t="shared" si="76"/>
        <v>52.2</v>
      </c>
      <c r="AB228" s="88">
        <f t="shared" si="76"/>
        <v>54.199999999999989</v>
      </c>
      <c r="AC228" s="88">
        <f t="shared" si="76"/>
        <v>56.199999999999989</v>
      </c>
      <c r="AD228" s="88">
        <f t="shared" si="76"/>
        <v>58.399999999999991</v>
      </c>
      <c r="AE228" s="88">
        <f t="shared" si="76"/>
        <v>60.600000000000016</v>
      </c>
      <c r="AF228" s="88">
        <f t="shared" si="76"/>
        <v>62.800000000000011</v>
      </c>
      <c r="AG228" s="88">
        <f t="shared" si="76"/>
        <v>65</v>
      </c>
      <c r="AH228" s="88">
        <f t="shared" si="76"/>
        <v>67.199999999999989</v>
      </c>
    </row>
    <row r="229" spans="1:34" x14ac:dyDescent="0.2">
      <c r="A229" s="82">
        <v>14</v>
      </c>
      <c r="B229" s="83">
        <v>2.6</v>
      </c>
      <c r="C229" s="84">
        <f t="shared" si="70"/>
        <v>14026</v>
      </c>
      <c r="D229" s="93">
        <f t="shared" si="76"/>
        <v>22.200000000000003</v>
      </c>
      <c r="E229" s="93">
        <f t="shared" si="76"/>
        <v>23.08</v>
      </c>
      <c r="F229" s="93">
        <f t="shared" si="76"/>
        <v>23.960000000000008</v>
      </c>
      <c r="G229" s="93">
        <f t="shared" si="76"/>
        <v>24.840000000000007</v>
      </c>
      <c r="H229" s="93">
        <f t="shared" si="76"/>
        <v>25.72</v>
      </c>
      <c r="I229" s="93">
        <f t="shared" si="76"/>
        <v>26.599999999999994</v>
      </c>
      <c r="J229" s="93">
        <f t="shared" si="76"/>
        <v>27.68</v>
      </c>
      <c r="K229" s="93">
        <f t="shared" si="76"/>
        <v>28.760000000000005</v>
      </c>
      <c r="L229" s="93">
        <f t="shared" si="76"/>
        <v>29.840000000000007</v>
      </c>
      <c r="M229" s="93">
        <f t="shared" si="76"/>
        <v>30.919999999999991</v>
      </c>
      <c r="N229" s="93">
        <f t="shared" si="76"/>
        <v>32</v>
      </c>
      <c r="O229" s="93">
        <f t="shared" si="76"/>
        <v>33.480000000000004</v>
      </c>
      <c r="P229" s="93">
        <f t="shared" si="76"/>
        <v>34.960000000000008</v>
      </c>
      <c r="Q229" s="93">
        <f t="shared" si="76"/>
        <v>36.439999999999984</v>
      </c>
      <c r="R229" s="93">
        <f t="shared" si="76"/>
        <v>37.919999999999987</v>
      </c>
      <c r="S229" s="93">
        <f t="shared" si="76"/>
        <v>39.400000000000006</v>
      </c>
      <c r="T229" s="93">
        <f t="shared" si="76"/>
        <v>40.999999999999993</v>
      </c>
      <c r="U229" s="93">
        <f t="shared" si="76"/>
        <v>42.600000000000009</v>
      </c>
      <c r="V229" s="93">
        <f t="shared" si="76"/>
        <v>44.199999999999996</v>
      </c>
      <c r="W229" s="93">
        <f t="shared" si="76"/>
        <v>45.799999999999983</v>
      </c>
      <c r="X229" s="93">
        <f t="shared" si="76"/>
        <v>47.400000000000006</v>
      </c>
      <c r="Y229" s="93">
        <f t="shared" si="76"/>
        <v>49.359999999999985</v>
      </c>
      <c r="Z229" s="93">
        <f t="shared" si="76"/>
        <v>51.319999999999993</v>
      </c>
      <c r="AA229" s="93">
        <f t="shared" si="76"/>
        <v>53.28</v>
      </c>
      <c r="AB229" s="93">
        <f t="shared" si="76"/>
        <v>55.239999999999995</v>
      </c>
      <c r="AC229" s="93">
        <f t="shared" si="76"/>
        <v>57.199999999999989</v>
      </c>
      <c r="AD229" s="93">
        <f t="shared" si="76"/>
        <v>59.599999999999987</v>
      </c>
      <c r="AE229" s="93">
        <f t="shared" si="76"/>
        <v>62.000000000000021</v>
      </c>
      <c r="AF229" s="93">
        <f t="shared" si="76"/>
        <v>64.40000000000002</v>
      </c>
      <c r="AG229" s="93">
        <f t="shared" si="76"/>
        <v>66.800000000000011</v>
      </c>
      <c r="AH229" s="93">
        <f t="shared" si="76"/>
        <v>69.199999999999989</v>
      </c>
    </row>
    <row r="230" spans="1:34" x14ac:dyDescent="0.2">
      <c r="A230" s="82">
        <v>14</v>
      </c>
      <c r="B230" s="92">
        <v>2.8</v>
      </c>
      <c r="C230" s="84">
        <f t="shared" si="70"/>
        <v>14028</v>
      </c>
      <c r="D230" s="88">
        <f t="shared" si="76"/>
        <v>23</v>
      </c>
      <c r="E230" s="88">
        <f t="shared" si="76"/>
        <v>23.879999999999995</v>
      </c>
      <c r="F230" s="88">
        <f t="shared" si="76"/>
        <v>24.760000000000005</v>
      </c>
      <c r="G230" s="88">
        <f t="shared" si="76"/>
        <v>25.64</v>
      </c>
      <c r="H230" s="88">
        <f t="shared" si="76"/>
        <v>26.52000000000001</v>
      </c>
      <c r="I230" s="88">
        <f t="shared" si="76"/>
        <v>27.400000000000006</v>
      </c>
      <c r="J230" s="88">
        <f t="shared" si="76"/>
        <v>28.519999999999996</v>
      </c>
      <c r="K230" s="88">
        <f t="shared" si="76"/>
        <v>29.64</v>
      </c>
      <c r="L230" s="88">
        <f t="shared" si="76"/>
        <v>30.760000000000009</v>
      </c>
      <c r="M230" s="88">
        <f t="shared" si="76"/>
        <v>31.879999999999995</v>
      </c>
      <c r="N230" s="88">
        <f t="shared" si="76"/>
        <v>33</v>
      </c>
      <c r="O230" s="88">
        <f t="shared" si="76"/>
        <v>34.320000000000007</v>
      </c>
      <c r="P230" s="88">
        <f t="shared" si="76"/>
        <v>35.639999999999986</v>
      </c>
      <c r="Q230" s="88">
        <f t="shared" si="76"/>
        <v>36.959999999999994</v>
      </c>
      <c r="R230" s="88">
        <f t="shared" si="76"/>
        <v>38.28</v>
      </c>
      <c r="S230" s="88">
        <f t="shared" si="76"/>
        <v>39.599999999999994</v>
      </c>
      <c r="T230" s="88">
        <f t="shared" si="76"/>
        <v>41.360000000000007</v>
      </c>
      <c r="U230" s="88">
        <f t="shared" si="76"/>
        <v>43.11999999999999</v>
      </c>
      <c r="V230" s="88">
        <f t="shared" si="76"/>
        <v>44.88</v>
      </c>
      <c r="W230" s="88">
        <f t="shared" si="76"/>
        <v>46.640000000000015</v>
      </c>
      <c r="X230" s="88">
        <f t="shared" si="76"/>
        <v>48.400000000000006</v>
      </c>
      <c r="Y230" s="88">
        <f t="shared" si="76"/>
        <v>50.4</v>
      </c>
      <c r="Z230" s="88">
        <f t="shared" si="76"/>
        <v>52.400000000000006</v>
      </c>
      <c r="AA230" s="88">
        <f t="shared" si="76"/>
        <v>54.399999999999991</v>
      </c>
      <c r="AB230" s="88">
        <f t="shared" si="76"/>
        <v>56.399999999999977</v>
      </c>
      <c r="AC230" s="88">
        <f t="shared" si="76"/>
        <v>58.399999999999991</v>
      </c>
      <c r="AD230" s="88">
        <f t="shared" si="76"/>
        <v>60.800000000000018</v>
      </c>
      <c r="AE230" s="88">
        <f t="shared" si="76"/>
        <v>63.200000000000017</v>
      </c>
      <c r="AF230" s="88">
        <f t="shared" si="76"/>
        <v>65.600000000000009</v>
      </c>
      <c r="AG230" s="88">
        <f t="shared" si="76"/>
        <v>68</v>
      </c>
      <c r="AH230" s="88">
        <f t="shared" si="76"/>
        <v>70.399999999999977</v>
      </c>
    </row>
    <row r="231" spans="1:34" x14ac:dyDescent="0.2">
      <c r="A231" s="82">
        <v>14</v>
      </c>
      <c r="B231" s="83">
        <v>3</v>
      </c>
      <c r="C231" s="84">
        <f t="shared" si="70"/>
        <v>14030</v>
      </c>
      <c r="D231" s="93">
        <f t="shared" si="76"/>
        <v>23.200000000000003</v>
      </c>
      <c r="E231" s="93">
        <f t="shared" si="76"/>
        <v>24.08</v>
      </c>
      <c r="F231" s="93">
        <f t="shared" si="76"/>
        <v>24.960000000000008</v>
      </c>
      <c r="G231" s="93">
        <f t="shared" si="76"/>
        <v>25.840000000000007</v>
      </c>
      <c r="H231" s="93">
        <f t="shared" si="76"/>
        <v>26.72</v>
      </c>
      <c r="I231" s="93">
        <f t="shared" si="76"/>
        <v>27.599999999999994</v>
      </c>
      <c r="J231" s="93">
        <f t="shared" si="76"/>
        <v>28.720000000000006</v>
      </c>
      <c r="K231" s="93">
        <f t="shared" si="76"/>
        <v>29.839999999999993</v>
      </c>
      <c r="L231" s="93">
        <f t="shared" si="76"/>
        <v>30.96</v>
      </c>
      <c r="M231" s="93">
        <f t="shared" si="76"/>
        <v>32.080000000000013</v>
      </c>
      <c r="N231" s="93">
        <f t="shared" si="76"/>
        <v>33.199999999999989</v>
      </c>
      <c r="O231" s="93">
        <f t="shared" si="76"/>
        <v>34.679999999999993</v>
      </c>
      <c r="P231" s="93">
        <f t="shared" si="76"/>
        <v>36.159999999999997</v>
      </c>
      <c r="Q231" s="93">
        <f t="shared" si="76"/>
        <v>37.64</v>
      </c>
      <c r="R231" s="93">
        <f t="shared" si="76"/>
        <v>39.120000000000005</v>
      </c>
      <c r="S231" s="93">
        <f t="shared" si="76"/>
        <v>40.599999999999994</v>
      </c>
      <c r="T231" s="93">
        <f t="shared" si="76"/>
        <v>42.360000000000007</v>
      </c>
      <c r="U231" s="93">
        <f t="shared" si="76"/>
        <v>44.11999999999999</v>
      </c>
      <c r="V231" s="93">
        <f t="shared" si="76"/>
        <v>45.88</v>
      </c>
      <c r="W231" s="93">
        <f t="shared" si="76"/>
        <v>47.640000000000015</v>
      </c>
      <c r="X231" s="93">
        <f t="shared" si="76"/>
        <v>49.400000000000006</v>
      </c>
      <c r="Y231" s="93">
        <f t="shared" si="76"/>
        <v>51.4</v>
      </c>
      <c r="Z231" s="93">
        <f t="shared" si="76"/>
        <v>53.400000000000006</v>
      </c>
      <c r="AA231" s="93">
        <f t="shared" si="76"/>
        <v>55.399999999999991</v>
      </c>
      <c r="AB231" s="93">
        <f t="shared" si="76"/>
        <v>57.399999999999977</v>
      </c>
      <c r="AC231" s="93">
        <f t="shared" si="76"/>
        <v>59.399999999999984</v>
      </c>
      <c r="AD231" s="93">
        <f t="shared" si="76"/>
        <v>61.800000000000018</v>
      </c>
      <c r="AE231" s="93">
        <f t="shared" si="76"/>
        <v>64.200000000000017</v>
      </c>
      <c r="AF231" s="93">
        <f t="shared" si="76"/>
        <v>66.600000000000009</v>
      </c>
      <c r="AG231" s="93">
        <f t="shared" si="76"/>
        <v>69</v>
      </c>
      <c r="AH231" s="93">
        <f t="shared" si="76"/>
        <v>71.399999999999977</v>
      </c>
    </row>
    <row r="232" spans="1:34" x14ac:dyDescent="0.2">
      <c r="A232" s="82">
        <v>15</v>
      </c>
      <c r="B232" s="83">
        <v>0</v>
      </c>
      <c r="C232" s="84">
        <f t="shared" si="70"/>
        <v>15000</v>
      </c>
      <c r="D232" s="93">
        <v>16</v>
      </c>
      <c r="E232" s="93">
        <v>16.8</v>
      </c>
      <c r="F232" s="93">
        <v>17.600000000000001</v>
      </c>
      <c r="G232" s="93">
        <v>18.399999999999999</v>
      </c>
      <c r="H232" s="93">
        <v>19.2</v>
      </c>
      <c r="I232" s="93">
        <v>20</v>
      </c>
      <c r="J232" s="93">
        <v>20.6</v>
      </c>
      <c r="K232" s="93">
        <v>21.2</v>
      </c>
      <c r="L232" s="93">
        <v>21.8</v>
      </c>
      <c r="M232" s="93">
        <v>22.4</v>
      </c>
      <c r="N232" s="93">
        <v>23</v>
      </c>
      <c r="O232" s="93">
        <v>24</v>
      </c>
      <c r="P232" s="93">
        <v>25</v>
      </c>
      <c r="Q232" s="93">
        <v>26</v>
      </c>
      <c r="R232" s="93">
        <v>27</v>
      </c>
      <c r="S232" s="93">
        <v>28</v>
      </c>
      <c r="T232" s="93">
        <v>29</v>
      </c>
      <c r="U232" s="93">
        <v>30</v>
      </c>
      <c r="V232" s="93">
        <v>31</v>
      </c>
      <c r="W232" s="93">
        <v>32</v>
      </c>
      <c r="X232" s="93">
        <v>33</v>
      </c>
      <c r="Y232" s="93">
        <v>34.200000000000003</v>
      </c>
      <c r="Z232" s="93">
        <v>35.4</v>
      </c>
      <c r="AA232" s="93">
        <v>36.6</v>
      </c>
      <c r="AB232" s="93">
        <v>37.799999999999997</v>
      </c>
      <c r="AC232" s="93">
        <v>39</v>
      </c>
      <c r="AD232" s="93">
        <v>40.6</v>
      </c>
      <c r="AE232" s="93">
        <v>42.2</v>
      </c>
      <c r="AF232" s="93">
        <v>43.8</v>
      </c>
      <c r="AG232" s="93">
        <v>45.4</v>
      </c>
      <c r="AH232" s="93">
        <v>47</v>
      </c>
    </row>
    <row r="233" spans="1:34" x14ac:dyDescent="0.2">
      <c r="A233" s="82">
        <v>15</v>
      </c>
      <c r="B233" s="86">
        <v>0.4</v>
      </c>
      <c r="C233" s="84">
        <f t="shared" si="70"/>
        <v>15004</v>
      </c>
      <c r="D233" s="87">
        <v>16</v>
      </c>
      <c r="E233" s="88">
        <f>+(($I233-$D233)/0.5)*0.1+D233</f>
        <v>16.8</v>
      </c>
      <c r="F233" s="88">
        <f t="shared" ref="F233:H246" si="77">+(($I233-$D233)/0.5)*0.1+E233</f>
        <v>17.600000000000001</v>
      </c>
      <c r="G233" s="88">
        <f t="shared" si="77"/>
        <v>18.400000000000002</v>
      </c>
      <c r="H233" s="88">
        <f t="shared" si="77"/>
        <v>19.200000000000003</v>
      </c>
      <c r="I233" s="87">
        <v>20</v>
      </c>
      <c r="J233" s="88">
        <f>+(($N233-$I233)/0.5)*0.1+I233</f>
        <v>20.6</v>
      </c>
      <c r="K233" s="88">
        <f t="shared" ref="K233:M246" si="78">+(($N233-$I233)/0.5)*0.1+J233</f>
        <v>21.200000000000003</v>
      </c>
      <c r="L233" s="88">
        <f t="shared" si="78"/>
        <v>21.800000000000004</v>
      </c>
      <c r="M233" s="88">
        <f t="shared" si="78"/>
        <v>22.400000000000006</v>
      </c>
      <c r="N233" s="87">
        <v>23</v>
      </c>
      <c r="O233" s="88">
        <f>+(($S233-$N233)/0.5)*0.1+N233</f>
        <v>24</v>
      </c>
      <c r="P233" s="88">
        <f t="shared" ref="P233:R246" si="79">+(($S233-$N233)/0.5)*0.1+O233</f>
        <v>25</v>
      </c>
      <c r="Q233" s="88">
        <f t="shared" si="79"/>
        <v>26</v>
      </c>
      <c r="R233" s="88">
        <f t="shared" si="79"/>
        <v>27</v>
      </c>
      <c r="S233" s="87">
        <v>28</v>
      </c>
      <c r="T233" s="88">
        <f>+(($X233-$S233)/0.5)*0.1+S233</f>
        <v>29</v>
      </c>
      <c r="U233" s="88">
        <f t="shared" ref="U233:W246" si="80">+(($X233-$S233)/0.5)*0.1+T233</f>
        <v>30</v>
      </c>
      <c r="V233" s="88">
        <f t="shared" si="80"/>
        <v>31</v>
      </c>
      <c r="W233" s="88">
        <f t="shared" si="80"/>
        <v>32</v>
      </c>
      <c r="X233" s="87">
        <v>33</v>
      </c>
      <c r="Y233" s="88">
        <f>+(($AC233-$X233)/0.5)*0.1+X233</f>
        <v>34.200000000000003</v>
      </c>
      <c r="Z233" s="88">
        <f t="shared" ref="Z233:AB246" si="81">+(($AC233-$X233)/0.5)*0.1+Y233</f>
        <v>35.400000000000006</v>
      </c>
      <c r="AA233" s="88">
        <f t="shared" si="81"/>
        <v>36.600000000000009</v>
      </c>
      <c r="AB233" s="88">
        <f t="shared" si="81"/>
        <v>37.800000000000011</v>
      </c>
      <c r="AC233" s="87">
        <v>39</v>
      </c>
      <c r="AD233" s="88">
        <f>+(($AH233-$AC233)/0.5)*0.1+AC233</f>
        <v>40.6</v>
      </c>
      <c r="AE233" s="88">
        <f t="shared" ref="AE233:AG246" si="82">+(($AH233-$AC233)/0.5)*0.1+AD233</f>
        <v>42.2</v>
      </c>
      <c r="AF233" s="88">
        <f t="shared" si="82"/>
        <v>43.800000000000004</v>
      </c>
      <c r="AG233" s="88">
        <f t="shared" si="82"/>
        <v>45.400000000000006</v>
      </c>
      <c r="AH233" s="87">
        <v>47</v>
      </c>
    </row>
    <row r="234" spans="1:34" x14ac:dyDescent="0.2">
      <c r="A234" s="82">
        <v>15</v>
      </c>
      <c r="B234" s="83">
        <v>0.6</v>
      </c>
      <c r="C234" s="84">
        <f t="shared" si="70"/>
        <v>15006</v>
      </c>
      <c r="D234" s="94">
        <v>17</v>
      </c>
      <c r="E234" s="93">
        <f t="shared" ref="E234:E246" si="83">+(($I234-$D234)/0.5)*0.1+D234</f>
        <v>17.600000000000001</v>
      </c>
      <c r="F234" s="93">
        <f t="shared" si="77"/>
        <v>18.200000000000003</v>
      </c>
      <c r="G234" s="93">
        <f t="shared" si="77"/>
        <v>18.800000000000004</v>
      </c>
      <c r="H234" s="93">
        <f t="shared" si="77"/>
        <v>19.400000000000006</v>
      </c>
      <c r="I234" s="94">
        <v>20</v>
      </c>
      <c r="J234" s="91">
        <f t="shared" ref="J234:J246" si="84">+(($N234-$I234)/0.5)*0.1+I234</f>
        <v>20.8</v>
      </c>
      <c r="K234" s="91">
        <f t="shared" si="78"/>
        <v>21.6</v>
      </c>
      <c r="L234" s="91">
        <f t="shared" si="78"/>
        <v>22.400000000000002</v>
      </c>
      <c r="M234" s="91">
        <f t="shared" si="78"/>
        <v>23.200000000000003</v>
      </c>
      <c r="N234" s="94">
        <v>24</v>
      </c>
      <c r="O234" s="91">
        <f t="shared" ref="O234:O246" si="85">+(($S234-$N234)/0.5)*0.1+N234</f>
        <v>25</v>
      </c>
      <c r="P234" s="91">
        <f t="shared" si="79"/>
        <v>26</v>
      </c>
      <c r="Q234" s="91">
        <f t="shared" si="79"/>
        <v>27</v>
      </c>
      <c r="R234" s="91">
        <f t="shared" si="79"/>
        <v>28</v>
      </c>
      <c r="S234" s="94">
        <v>29</v>
      </c>
      <c r="T234" s="91">
        <f t="shared" ref="T234:T246" si="86">+(($X234-$S234)/0.5)*0.1+S234</f>
        <v>30</v>
      </c>
      <c r="U234" s="91">
        <f t="shared" si="80"/>
        <v>31</v>
      </c>
      <c r="V234" s="91">
        <f t="shared" si="80"/>
        <v>32</v>
      </c>
      <c r="W234" s="91">
        <f t="shared" si="80"/>
        <v>33</v>
      </c>
      <c r="X234" s="94">
        <v>34</v>
      </c>
      <c r="Y234" s="91">
        <f t="shared" ref="Y234:Y246" si="87">+(($AC234-$X234)/0.5)*0.1+X234</f>
        <v>35.4</v>
      </c>
      <c r="Z234" s="91">
        <f t="shared" si="81"/>
        <v>36.799999999999997</v>
      </c>
      <c r="AA234" s="91">
        <f t="shared" si="81"/>
        <v>38.199999999999996</v>
      </c>
      <c r="AB234" s="91">
        <f t="shared" si="81"/>
        <v>39.599999999999994</v>
      </c>
      <c r="AC234" s="94">
        <v>41</v>
      </c>
      <c r="AD234" s="91">
        <f t="shared" ref="AD234:AD246" si="88">+(($AH234-$AC234)/0.5)*0.1+AC234</f>
        <v>42.6</v>
      </c>
      <c r="AE234" s="91">
        <f t="shared" si="82"/>
        <v>44.2</v>
      </c>
      <c r="AF234" s="91">
        <f t="shared" si="82"/>
        <v>45.800000000000004</v>
      </c>
      <c r="AG234" s="91">
        <f t="shared" si="82"/>
        <v>47.400000000000006</v>
      </c>
      <c r="AH234" s="94">
        <v>49</v>
      </c>
    </row>
    <row r="235" spans="1:34" x14ac:dyDescent="0.2">
      <c r="A235" s="82">
        <v>15</v>
      </c>
      <c r="B235" s="92">
        <v>0.8</v>
      </c>
      <c r="C235" s="84">
        <f t="shared" si="70"/>
        <v>15008</v>
      </c>
      <c r="D235" s="87">
        <v>17</v>
      </c>
      <c r="E235" s="88">
        <f t="shared" si="83"/>
        <v>17.600000000000001</v>
      </c>
      <c r="F235" s="88">
        <f t="shared" si="77"/>
        <v>18.200000000000003</v>
      </c>
      <c r="G235" s="88">
        <f t="shared" si="77"/>
        <v>18.800000000000004</v>
      </c>
      <c r="H235" s="88">
        <f t="shared" si="77"/>
        <v>19.400000000000006</v>
      </c>
      <c r="I235" s="87">
        <v>20</v>
      </c>
      <c r="J235" s="88">
        <f t="shared" si="84"/>
        <v>20.8</v>
      </c>
      <c r="K235" s="88">
        <f t="shared" si="78"/>
        <v>21.6</v>
      </c>
      <c r="L235" s="88">
        <f t="shared" si="78"/>
        <v>22.400000000000002</v>
      </c>
      <c r="M235" s="88">
        <f t="shared" si="78"/>
        <v>23.200000000000003</v>
      </c>
      <c r="N235" s="87">
        <v>24</v>
      </c>
      <c r="O235" s="88">
        <f t="shared" si="85"/>
        <v>25</v>
      </c>
      <c r="P235" s="88">
        <f t="shared" si="79"/>
        <v>26</v>
      </c>
      <c r="Q235" s="88">
        <f t="shared" si="79"/>
        <v>27</v>
      </c>
      <c r="R235" s="88">
        <f t="shared" si="79"/>
        <v>28</v>
      </c>
      <c r="S235" s="87">
        <v>29</v>
      </c>
      <c r="T235" s="88">
        <f t="shared" si="86"/>
        <v>30.2</v>
      </c>
      <c r="U235" s="88">
        <f t="shared" si="80"/>
        <v>31.4</v>
      </c>
      <c r="V235" s="88">
        <f t="shared" si="80"/>
        <v>32.6</v>
      </c>
      <c r="W235" s="88">
        <f t="shared" si="80"/>
        <v>33.800000000000004</v>
      </c>
      <c r="X235" s="87">
        <v>35</v>
      </c>
      <c r="Y235" s="88">
        <f t="shared" si="87"/>
        <v>36.4</v>
      </c>
      <c r="Z235" s="88">
        <f t="shared" si="81"/>
        <v>37.799999999999997</v>
      </c>
      <c r="AA235" s="88">
        <f t="shared" si="81"/>
        <v>39.199999999999996</v>
      </c>
      <c r="AB235" s="88">
        <f t="shared" si="81"/>
        <v>40.599999999999994</v>
      </c>
      <c r="AC235" s="87">
        <v>42</v>
      </c>
      <c r="AD235" s="88">
        <f t="shared" si="88"/>
        <v>43.6</v>
      </c>
      <c r="AE235" s="88">
        <f t="shared" si="82"/>
        <v>45.2</v>
      </c>
      <c r="AF235" s="88">
        <f t="shared" si="82"/>
        <v>46.800000000000004</v>
      </c>
      <c r="AG235" s="88">
        <f t="shared" si="82"/>
        <v>48.400000000000006</v>
      </c>
      <c r="AH235" s="87">
        <v>50</v>
      </c>
    </row>
    <row r="236" spans="1:34" x14ac:dyDescent="0.2">
      <c r="A236" s="82">
        <v>15</v>
      </c>
      <c r="B236" s="83">
        <v>1</v>
      </c>
      <c r="C236" s="84">
        <f t="shared" si="70"/>
        <v>15010</v>
      </c>
      <c r="D236" s="94">
        <v>18</v>
      </c>
      <c r="E236" s="93">
        <f t="shared" si="83"/>
        <v>18.600000000000001</v>
      </c>
      <c r="F236" s="93">
        <f t="shared" si="77"/>
        <v>19.200000000000003</v>
      </c>
      <c r="G236" s="93">
        <f t="shared" si="77"/>
        <v>19.800000000000004</v>
      </c>
      <c r="H236" s="93">
        <f t="shared" si="77"/>
        <v>20.400000000000006</v>
      </c>
      <c r="I236" s="94">
        <v>21</v>
      </c>
      <c r="J236" s="91">
        <f t="shared" si="84"/>
        <v>21.8</v>
      </c>
      <c r="K236" s="91">
        <f t="shared" si="78"/>
        <v>22.6</v>
      </c>
      <c r="L236" s="91">
        <f t="shared" si="78"/>
        <v>23.400000000000002</v>
      </c>
      <c r="M236" s="91">
        <f t="shared" si="78"/>
        <v>24.200000000000003</v>
      </c>
      <c r="N236" s="94">
        <v>25</v>
      </c>
      <c r="O236" s="91">
        <f t="shared" si="85"/>
        <v>26</v>
      </c>
      <c r="P236" s="91">
        <f t="shared" si="79"/>
        <v>27</v>
      </c>
      <c r="Q236" s="91">
        <f t="shared" si="79"/>
        <v>28</v>
      </c>
      <c r="R236" s="91">
        <f t="shared" si="79"/>
        <v>29</v>
      </c>
      <c r="S236" s="94">
        <v>30</v>
      </c>
      <c r="T236" s="91">
        <f t="shared" si="86"/>
        <v>31.2</v>
      </c>
      <c r="U236" s="91">
        <f t="shared" si="80"/>
        <v>32.4</v>
      </c>
      <c r="V236" s="91">
        <f t="shared" si="80"/>
        <v>33.6</v>
      </c>
      <c r="W236" s="91">
        <f t="shared" si="80"/>
        <v>34.800000000000004</v>
      </c>
      <c r="X236" s="94">
        <v>36</v>
      </c>
      <c r="Y236" s="91">
        <f t="shared" si="87"/>
        <v>37.4</v>
      </c>
      <c r="Z236" s="91">
        <f t="shared" si="81"/>
        <v>38.799999999999997</v>
      </c>
      <c r="AA236" s="91">
        <f t="shared" si="81"/>
        <v>40.199999999999996</v>
      </c>
      <c r="AB236" s="91">
        <f t="shared" si="81"/>
        <v>41.599999999999994</v>
      </c>
      <c r="AC236" s="94">
        <v>43</v>
      </c>
      <c r="AD236" s="91">
        <f t="shared" si="88"/>
        <v>44.8</v>
      </c>
      <c r="AE236" s="91">
        <f t="shared" si="82"/>
        <v>46.599999999999994</v>
      </c>
      <c r="AF236" s="91">
        <f t="shared" si="82"/>
        <v>48.399999999999991</v>
      </c>
      <c r="AG236" s="91">
        <f t="shared" si="82"/>
        <v>50.199999999999989</v>
      </c>
      <c r="AH236" s="94">
        <v>52</v>
      </c>
    </row>
    <row r="237" spans="1:34" x14ac:dyDescent="0.2">
      <c r="A237" s="82">
        <v>15</v>
      </c>
      <c r="B237" s="92">
        <v>1.2</v>
      </c>
      <c r="C237" s="84">
        <f t="shared" si="70"/>
        <v>15012</v>
      </c>
      <c r="D237" s="87">
        <v>18</v>
      </c>
      <c r="E237" s="88">
        <f t="shared" si="83"/>
        <v>18.600000000000001</v>
      </c>
      <c r="F237" s="88">
        <f t="shared" si="77"/>
        <v>19.200000000000003</v>
      </c>
      <c r="G237" s="88">
        <f t="shared" si="77"/>
        <v>19.800000000000004</v>
      </c>
      <c r="H237" s="88">
        <f t="shared" si="77"/>
        <v>20.400000000000006</v>
      </c>
      <c r="I237" s="87">
        <v>21</v>
      </c>
      <c r="J237" s="88">
        <f t="shared" si="84"/>
        <v>21.8</v>
      </c>
      <c r="K237" s="88">
        <f t="shared" si="78"/>
        <v>22.6</v>
      </c>
      <c r="L237" s="88">
        <f t="shared" si="78"/>
        <v>23.400000000000002</v>
      </c>
      <c r="M237" s="88">
        <f t="shared" si="78"/>
        <v>24.200000000000003</v>
      </c>
      <c r="N237" s="87">
        <v>25</v>
      </c>
      <c r="O237" s="88">
        <f t="shared" si="85"/>
        <v>26.2</v>
      </c>
      <c r="P237" s="88">
        <f t="shared" si="79"/>
        <v>27.4</v>
      </c>
      <c r="Q237" s="88">
        <f t="shared" si="79"/>
        <v>28.599999999999998</v>
      </c>
      <c r="R237" s="88">
        <f t="shared" si="79"/>
        <v>29.799999999999997</v>
      </c>
      <c r="S237" s="87">
        <v>31</v>
      </c>
      <c r="T237" s="88">
        <f t="shared" si="86"/>
        <v>32.200000000000003</v>
      </c>
      <c r="U237" s="88">
        <f t="shared" si="80"/>
        <v>33.400000000000006</v>
      </c>
      <c r="V237" s="88">
        <f t="shared" si="80"/>
        <v>34.600000000000009</v>
      </c>
      <c r="W237" s="88">
        <f t="shared" si="80"/>
        <v>35.800000000000011</v>
      </c>
      <c r="X237" s="87">
        <v>37</v>
      </c>
      <c r="Y237" s="88">
        <f t="shared" si="87"/>
        <v>38.6</v>
      </c>
      <c r="Z237" s="88">
        <f t="shared" si="81"/>
        <v>40.200000000000003</v>
      </c>
      <c r="AA237" s="88">
        <f t="shared" si="81"/>
        <v>41.800000000000004</v>
      </c>
      <c r="AB237" s="88">
        <f t="shared" si="81"/>
        <v>43.400000000000006</v>
      </c>
      <c r="AC237" s="87">
        <v>45</v>
      </c>
      <c r="AD237" s="88">
        <f t="shared" si="88"/>
        <v>46.6</v>
      </c>
      <c r="AE237" s="88">
        <f t="shared" si="82"/>
        <v>48.2</v>
      </c>
      <c r="AF237" s="88">
        <f t="shared" si="82"/>
        <v>49.800000000000004</v>
      </c>
      <c r="AG237" s="88">
        <f t="shared" si="82"/>
        <v>51.400000000000006</v>
      </c>
      <c r="AH237" s="87">
        <v>53</v>
      </c>
    </row>
    <row r="238" spans="1:34" x14ac:dyDescent="0.2">
      <c r="A238" s="82">
        <v>15</v>
      </c>
      <c r="B238" s="83">
        <v>1.4</v>
      </c>
      <c r="C238" s="84">
        <f t="shared" si="70"/>
        <v>15014</v>
      </c>
      <c r="D238" s="94">
        <v>18</v>
      </c>
      <c r="E238" s="93">
        <f t="shared" si="83"/>
        <v>18.8</v>
      </c>
      <c r="F238" s="93">
        <f t="shared" si="77"/>
        <v>19.600000000000001</v>
      </c>
      <c r="G238" s="93">
        <f t="shared" si="77"/>
        <v>20.400000000000002</v>
      </c>
      <c r="H238" s="93">
        <f t="shared" si="77"/>
        <v>21.200000000000003</v>
      </c>
      <c r="I238" s="94">
        <v>22</v>
      </c>
      <c r="J238" s="91">
        <f t="shared" si="84"/>
        <v>22.8</v>
      </c>
      <c r="K238" s="91">
        <f t="shared" si="78"/>
        <v>23.6</v>
      </c>
      <c r="L238" s="91">
        <f t="shared" si="78"/>
        <v>24.400000000000002</v>
      </c>
      <c r="M238" s="91">
        <f t="shared" si="78"/>
        <v>25.200000000000003</v>
      </c>
      <c r="N238" s="94">
        <v>26</v>
      </c>
      <c r="O238" s="91">
        <f t="shared" si="85"/>
        <v>27</v>
      </c>
      <c r="P238" s="91">
        <f t="shared" si="79"/>
        <v>28</v>
      </c>
      <c r="Q238" s="91">
        <f t="shared" si="79"/>
        <v>29</v>
      </c>
      <c r="R238" s="91">
        <f t="shared" si="79"/>
        <v>30</v>
      </c>
      <c r="S238" s="94">
        <v>31</v>
      </c>
      <c r="T238" s="91">
        <f t="shared" si="86"/>
        <v>32.4</v>
      </c>
      <c r="U238" s="91">
        <f t="shared" si="80"/>
        <v>33.799999999999997</v>
      </c>
      <c r="V238" s="91">
        <f t="shared" si="80"/>
        <v>35.199999999999996</v>
      </c>
      <c r="W238" s="91">
        <f t="shared" si="80"/>
        <v>36.599999999999994</v>
      </c>
      <c r="X238" s="94">
        <v>38</v>
      </c>
      <c r="Y238" s="91">
        <f t="shared" si="87"/>
        <v>39.6</v>
      </c>
      <c r="Z238" s="91">
        <f t="shared" si="81"/>
        <v>41.2</v>
      </c>
      <c r="AA238" s="91">
        <f t="shared" si="81"/>
        <v>42.800000000000004</v>
      </c>
      <c r="AB238" s="91">
        <f t="shared" si="81"/>
        <v>44.400000000000006</v>
      </c>
      <c r="AC238" s="94">
        <v>46</v>
      </c>
      <c r="AD238" s="91">
        <f t="shared" si="88"/>
        <v>47.8</v>
      </c>
      <c r="AE238" s="91">
        <f t="shared" si="82"/>
        <v>49.599999999999994</v>
      </c>
      <c r="AF238" s="91">
        <f t="shared" si="82"/>
        <v>51.399999999999991</v>
      </c>
      <c r="AG238" s="91">
        <f t="shared" si="82"/>
        <v>53.199999999999989</v>
      </c>
      <c r="AH238" s="94">
        <v>55</v>
      </c>
    </row>
    <row r="239" spans="1:34" x14ac:dyDescent="0.2">
      <c r="A239" s="82">
        <v>15</v>
      </c>
      <c r="B239" s="92">
        <v>1.6</v>
      </c>
      <c r="C239" s="84">
        <f t="shared" si="70"/>
        <v>15016</v>
      </c>
      <c r="D239" s="87">
        <v>19</v>
      </c>
      <c r="E239" s="88">
        <f t="shared" si="83"/>
        <v>19.600000000000001</v>
      </c>
      <c r="F239" s="88">
        <f t="shared" si="77"/>
        <v>20.200000000000003</v>
      </c>
      <c r="G239" s="88">
        <f t="shared" si="77"/>
        <v>20.800000000000004</v>
      </c>
      <c r="H239" s="88">
        <f t="shared" si="77"/>
        <v>21.400000000000006</v>
      </c>
      <c r="I239" s="87">
        <v>22</v>
      </c>
      <c r="J239" s="88">
        <f t="shared" si="84"/>
        <v>22.8</v>
      </c>
      <c r="K239" s="88">
        <f t="shared" si="78"/>
        <v>23.6</v>
      </c>
      <c r="L239" s="88">
        <f t="shared" si="78"/>
        <v>24.400000000000002</v>
      </c>
      <c r="M239" s="88">
        <f t="shared" si="78"/>
        <v>25.200000000000003</v>
      </c>
      <c r="N239" s="87">
        <v>26</v>
      </c>
      <c r="O239" s="88">
        <f t="shared" si="85"/>
        <v>27.2</v>
      </c>
      <c r="P239" s="88">
        <f t="shared" si="79"/>
        <v>28.4</v>
      </c>
      <c r="Q239" s="88">
        <f t="shared" si="79"/>
        <v>29.599999999999998</v>
      </c>
      <c r="R239" s="88">
        <f t="shared" si="79"/>
        <v>30.799999999999997</v>
      </c>
      <c r="S239" s="87">
        <v>32</v>
      </c>
      <c r="T239" s="88">
        <f t="shared" si="86"/>
        <v>33.4</v>
      </c>
      <c r="U239" s="88">
        <f t="shared" si="80"/>
        <v>34.799999999999997</v>
      </c>
      <c r="V239" s="88">
        <f t="shared" si="80"/>
        <v>36.199999999999996</v>
      </c>
      <c r="W239" s="88">
        <f t="shared" si="80"/>
        <v>37.599999999999994</v>
      </c>
      <c r="X239" s="87">
        <v>39</v>
      </c>
      <c r="Y239" s="88">
        <f t="shared" si="87"/>
        <v>40.6</v>
      </c>
      <c r="Z239" s="88">
        <f t="shared" si="81"/>
        <v>42.2</v>
      </c>
      <c r="AA239" s="88">
        <f t="shared" si="81"/>
        <v>43.800000000000004</v>
      </c>
      <c r="AB239" s="88">
        <f t="shared" si="81"/>
        <v>45.400000000000006</v>
      </c>
      <c r="AC239" s="87">
        <v>47</v>
      </c>
      <c r="AD239" s="88">
        <f t="shared" si="88"/>
        <v>48.8</v>
      </c>
      <c r="AE239" s="88">
        <f t="shared" si="82"/>
        <v>50.599999999999994</v>
      </c>
      <c r="AF239" s="88">
        <f t="shared" si="82"/>
        <v>52.399999999999991</v>
      </c>
      <c r="AG239" s="88">
        <f t="shared" si="82"/>
        <v>54.199999999999989</v>
      </c>
      <c r="AH239" s="87">
        <v>56</v>
      </c>
    </row>
    <row r="240" spans="1:34" x14ac:dyDescent="0.2">
      <c r="A240" s="82">
        <v>15</v>
      </c>
      <c r="B240" s="83">
        <v>1.8</v>
      </c>
      <c r="C240" s="84">
        <f t="shared" si="70"/>
        <v>15018</v>
      </c>
      <c r="D240" s="94">
        <v>19</v>
      </c>
      <c r="E240" s="93">
        <f t="shared" si="83"/>
        <v>19.8</v>
      </c>
      <c r="F240" s="93">
        <f t="shared" si="77"/>
        <v>20.6</v>
      </c>
      <c r="G240" s="93">
        <f t="shared" si="77"/>
        <v>21.400000000000002</v>
      </c>
      <c r="H240" s="93">
        <f t="shared" si="77"/>
        <v>22.200000000000003</v>
      </c>
      <c r="I240" s="94">
        <v>23</v>
      </c>
      <c r="J240" s="91">
        <f t="shared" si="84"/>
        <v>23.8</v>
      </c>
      <c r="K240" s="91">
        <f t="shared" si="78"/>
        <v>24.6</v>
      </c>
      <c r="L240" s="91">
        <f t="shared" si="78"/>
        <v>25.400000000000002</v>
      </c>
      <c r="M240" s="91">
        <f t="shared" si="78"/>
        <v>26.200000000000003</v>
      </c>
      <c r="N240" s="94">
        <v>27</v>
      </c>
      <c r="O240" s="91">
        <f t="shared" si="85"/>
        <v>28.2</v>
      </c>
      <c r="P240" s="91">
        <f t="shared" si="79"/>
        <v>29.4</v>
      </c>
      <c r="Q240" s="91">
        <f t="shared" si="79"/>
        <v>30.599999999999998</v>
      </c>
      <c r="R240" s="91">
        <f t="shared" si="79"/>
        <v>31.799999999999997</v>
      </c>
      <c r="S240" s="94">
        <v>33</v>
      </c>
      <c r="T240" s="91">
        <f t="shared" si="86"/>
        <v>34.4</v>
      </c>
      <c r="U240" s="91">
        <f t="shared" si="80"/>
        <v>35.799999999999997</v>
      </c>
      <c r="V240" s="91">
        <f t="shared" si="80"/>
        <v>37.199999999999996</v>
      </c>
      <c r="W240" s="91">
        <f t="shared" si="80"/>
        <v>38.599999999999994</v>
      </c>
      <c r="X240" s="94">
        <v>40</v>
      </c>
      <c r="Y240" s="91">
        <f t="shared" si="87"/>
        <v>41.6</v>
      </c>
      <c r="Z240" s="91">
        <f t="shared" si="81"/>
        <v>43.2</v>
      </c>
      <c r="AA240" s="91">
        <f t="shared" si="81"/>
        <v>44.800000000000004</v>
      </c>
      <c r="AB240" s="91">
        <f t="shared" si="81"/>
        <v>46.400000000000006</v>
      </c>
      <c r="AC240" s="94">
        <v>48</v>
      </c>
      <c r="AD240" s="91">
        <f t="shared" si="88"/>
        <v>50</v>
      </c>
      <c r="AE240" s="91">
        <f t="shared" si="82"/>
        <v>52</v>
      </c>
      <c r="AF240" s="91">
        <f t="shared" si="82"/>
        <v>54</v>
      </c>
      <c r="AG240" s="91">
        <f t="shared" si="82"/>
        <v>56</v>
      </c>
      <c r="AH240" s="94">
        <v>58</v>
      </c>
    </row>
    <row r="241" spans="1:34" x14ac:dyDescent="0.2">
      <c r="A241" s="82">
        <v>15</v>
      </c>
      <c r="B241" s="92">
        <v>2</v>
      </c>
      <c r="C241" s="84">
        <f t="shared" si="70"/>
        <v>15020</v>
      </c>
      <c r="D241" s="87">
        <v>19</v>
      </c>
      <c r="E241" s="88">
        <f t="shared" si="83"/>
        <v>19.8</v>
      </c>
      <c r="F241" s="88">
        <f t="shared" si="77"/>
        <v>20.6</v>
      </c>
      <c r="G241" s="88">
        <f t="shared" si="77"/>
        <v>21.400000000000002</v>
      </c>
      <c r="H241" s="88">
        <f t="shared" si="77"/>
        <v>22.200000000000003</v>
      </c>
      <c r="I241" s="87">
        <v>23</v>
      </c>
      <c r="J241" s="88">
        <f t="shared" si="84"/>
        <v>24</v>
      </c>
      <c r="K241" s="88">
        <f t="shared" si="78"/>
        <v>25</v>
      </c>
      <c r="L241" s="88">
        <f t="shared" si="78"/>
        <v>26</v>
      </c>
      <c r="M241" s="88">
        <f t="shared" si="78"/>
        <v>27</v>
      </c>
      <c r="N241" s="87">
        <v>28</v>
      </c>
      <c r="O241" s="88">
        <f t="shared" si="85"/>
        <v>29</v>
      </c>
      <c r="P241" s="88">
        <f t="shared" si="79"/>
        <v>30</v>
      </c>
      <c r="Q241" s="88">
        <f t="shared" si="79"/>
        <v>31</v>
      </c>
      <c r="R241" s="88">
        <f t="shared" si="79"/>
        <v>32</v>
      </c>
      <c r="S241" s="87">
        <v>33</v>
      </c>
      <c r="T241" s="88">
        <f t="shared" si="86"/>
        <v>34.6</v>
      </c>
      <c r="U241" s="88">
        <f t="shared" si="80"/>
        <v>36.200000000000003</v>
      </c>
      <c r="V241" s="88">
        <f t="shared" si="80"/>
        <v>37.800000000000004</v>
      </c>
      <c r="W241" s="88">
        <f t="shared" si="80"/>
        <v>39.400000000000006</v>
      </c>
      <c r="X241" s="87">
        <v>41</v>
      </c>
      <c r="Y241" s="88">
        <f t="shared" si="87"/>
        <v>42.6</v>
      </c>
      <c r="Z241" s="88">
        <f t="shared" si="81"/>
        <v>44.2</v>
      </c>
      <c r="AA241" s="88">
        <f t="shared" si="81"/>
        <v>45.800000000000004</v>
      </c>
      <c r="AB241" s="88">
        <f t="shared" si="81"/>
        <v>47.400000000000006</v>
      </c>
      <c r="AC241" s="87">
        <v>49</v>
      </c>
      <c r="AD241" s="88">
        <f t="shared" si="88"/>
        <v>51</v>
      </c>
      <c r="AE241" s="88">
        <f t="shared" si="82"/>
        <v>53</v>
      </c>
      <c r="AF241" s="88">
        <f t="shared" si="82"/>
        <v>55</v>
      </c>
      <c r="AG241" s="88">
        <f t="shared" si="82"/>
        <v>57</v>
      </c>
      <c r="AH241" s="87">
        <v>59</v>
      </c>
    </row>
    <row r="242" spans="1:34" x14ac:dyDescent="0.2">
      <c r="A242" s="82">
        <v>15</v>
      </c>
      <c r="B242" s="83">
        <v>2.2000000000000002</v>
      </c>
      <c r="C242" s="84">
        <f t="shared" si="70"/>
        <v>15022</v>
      </c>
      <c r="D242" s="94">
        <v>20</v>
      </c>
      <c r="E242" s="93">
        <f t="shared" si="83"/>
        <v>20.6</v>
      </c>
      <c r="F242" s="93">
        <f t="shared" si="77"/>
        <v>21.200000000000003</v>
      </c>
      <c r="G242" s="93">
        <f t="shared" si="77"/>
        <v>21.800000000000004</v>
      </c>
      <c r="H242" s="93">
        <f t="shared" si="77"/>
        <v>22.400000000000006</v>
      </c>
      <c r="I242" s="94">
        <v>23</v>
      </c>
      <c r="J242" s="91">
        <f t="shared" si="84"/>
        <v>24</v>
      </c>
      <c r="K242" s="91">
        <f t="shared" si="78"/>
        <v>25</v>
      </c>
      <c r="L242" s="91">
        <f t="shared" si="78"/>
        <v>26</v>
      </c>
      <c r="M242" s="91">
        <f t="shared" si="78"/>
        <v>27</v>
      </c>
      <c r="N242" s="94">
        <v>28</v>
      </c>
      <c r="O242" s="91">
        <f t="shared" si="85"/>
        <v>29.2</v>
      </c>
      <c r="P242" s="91">
        <f t="shared" si="79"/>
        <v>30.4</v>
      </c>
      <c r="Q242" s="91">
        <f t="shared" si="79"/>
        <v>31.599999999999998</v>
      </c>
      <c r="R242" s="91">
        <f t="shared" si="79"/>
        <v>32.799999999999997</v>
      </c>
      <c r="S242" s="94">
        <v>34</v>
      </c>
      <c r="T242" s="91">
        <f t="shared" si="86"/>
        <v>35.4</v>
      </c>
      <c r="U242" s="91">
        <f t="shared" si="80"/>
        <v>36.799999999999997</v>
      </c>
      <c r="V242" s="91">
        <f t="shared" si="80"/>
        <v>38.199999999999996</v>
      </c>
      <c r="W242" s="91">
        <f t="shared" si="80"/>
        <v>39.599999999999994</v>
      </c>
      <c r="X242" s="94">
        <v>41</v>
      </c>
      <c r="Y242" s="91">
        <f t="shared" si="87"/>
        <v>42.8</v>
      </c>
      <c r="Z242" s="91">
        <f t="shared" si="81"/>
        <v>44.599999999999994</v>
      </c>
      <c r="AA242" s="91">
        <f t="shared" si="81"/>
        <v>46.399999999999991</v>
      </c>
      <c r="AB242" s="91">
        <f t="shared" si="81"/>
        <v>48.199999999999989</v>
      </c>
      <c r="AC242" s="94">
        <v>50</v>
      </c>
      <c r="AD242" s="91">
        <f t="shared" si="88"/>
        <v>52</v>
      </c>
      <c r="AE242" s="91">
        <f t="shared" si="82"/>
        <v>54</v>
      </c>
      <c r="AF242" s="91">
        <f t="shared" si="82"/>
        <v>56</v>
      </c>
      <c r="AG242" s="91">
        <f t="shared" si="82"/>
        <v>58</v>
      </c>
      <c r="AH242" s="94">
        <v>60</v>
      </c>
    </row>
    <row r="243" spans="1:34" x14ac:dyDescent="0.2">
      <c r="A243" s="82">
        <v>15</v>
      </c>
      <c r="B243" s="92">
        <v>2.4</v>
      </c>
      <c r="C243" s="84">
        <f t="shared" si="70"/>
        <v>15024</v>
      </c>
      <c r="D243" s="87">
        <v>20</v>
      </c>
      <c r="E243" s="88">
        <f t="shared" si="83"/>
        <v>20.8</v>
      </c>
      <c r="F243" s="88">
        <f t="shared" si="77"/>
        <v>21.6</v>
      </c>
      <c r="G243" s="88">
        <f t="shared" si="77"/>
        <v>22.400000000000002</v>
      </c>
      <c r="H243" s="88">
        <f t="shared" si="77"/>
        <v>23.200000000000003</v>
      </c>
      <c r="I243" s="87">
        <v>24</v>
      </c>
      <c r="J243" s="88">
        <f t="shared" si="84"/>
        <v>25</v>
      </c>
      <c r="K243" s="88">
        <f t="shared" si="78"/>
        <v>26</v>
      </c>
      <c r="L243" s="88">
        <f t="shared" si="78"/>
        <v>27</v>
      </c>
      <c r="M243" s="88">
        <f t="shared" si="78"/>
        <v>28</v>
      </c>
      <c r="N243" s="87">
        <v>29</v>
      </c>
      <c r="O243" s="88">
        <f t="shared" si="85"/>
        <v>30.2</v>
      </c>
      <c r="P243" s="88">
        <f t="shared" si="79"/>
        <v>31.4</v>
      </c>
      <c r="Q243" s="88">
        <f t="shared" si="79"/>
        <v>32.6</v>
      </c>
      <c r="R243" s="88">
        <f t="shared" si="79"/>
        <v>33.800000000000004</v>
      </c>
      <c r="S243" s="87">
        <v>35</v>
      </c>
      <c r="T243" s="88">
        <f t="shared" si="86"/>
        <v>36.4</v>
      </c>
      <c r="U243" s="88">
        <f t="shared" si="80"/>
        <v>37.799999999999997</v>
      </c>
      <c r="V243" s="88">
        <f t="shared" si="80"/>
        <v>39.199999999999996</v>
      </c>
      <c r="W243" s="88">
        <f t="shared" si="80"/>
        <v>40.599999999999994</v>
      </c>
      <c r="X243" s="87">
        <v>42</v>
      </c>
      <c r="Y243" s="88">
        <f t="shared" si="87"/>
        <v>43.8</v>
      </c>
      <c r="Z243" s="88">
        <f t="shared" si="81"/>
        <v>45.599999999999994</v>
      </c>
      <c r="AA243" s="88">
        <f t="shared" si="81"/>
        <v>47.399999999999991</v>
      </c>
      <c r="AB243" s="88">
        <f t="shared" si="81"/>
        <v>49.199999999999989</v>
      </c>
      <c r="AC243" s="87">
        <v>51</v>
      </c>
      <c r="AD243" s="88">
        <f t="shared" si="88"/>
        <v>53</v>
      </c>
      <c r="AE243" s="88">
        <f t="shared" si="82"/>
        <v>55</v>
      </c>
      <c r="AF243" s="88">
        <f t="shared" si="82"/>
        <v>57</v>
      </c>
      <c r="AG243" s="88">
        <f t="shared" si="82"/>
        <v>59</v>
      </c>
      <c r="AH243" s="87">
        <v>61</v>
      </c>
    </row>
    <row r="244" spans="1:34" x14ac:dyDescent="0.2">
      <c r="A244" s="82">
        <v>15</v>
      </c>
      <c r="B244" s="83">
        <v>2.6</v>
      </c>
      <c r="C244" s="84">
        <f t="shared" si="70"/>
        <v>15026</v>
      </c>
      <c r="D244" s="94">
        <v>20</v>
      </c>
      <c r="E244" s="93">
        <f t="shared" si="83"/>
        <v>20.8</v>
      </c>
      <c r="F244" s="93">
        <f t="shared" si="77"/>
        <v>21.6</v>
      </c>
      <c r="G244" s="93">
        <f t="shared" si="77"/>
        <v>22.400000000000002</v>
      </c>
      <c r="H244" s="93">
        <f t="shared" si="77"/>
        <v>23.200000000000003</v>
      </c>
      <c r="I244" s="94">
        <v>24</v>
      </c>
      <c r="J244" s="91">
        <f t="shared" si="84"/>
        <v>25</v>
      </c>
      <c r="K244" s="91">
        <f t="shared" si="78"/>
        <v>26</v>
      </c>
      <c r="L244" s="91">
        <f t="shared" si="78"/>
        <v>27</v>
      </c>
      <c r="M244" s="91">
        <f t="shared" si="78"/>
        <v>28</v>
      </c>
      <c r="N244" s="94">
        <v>29</v>
      </c>
      <c r="O244" s="91">
        <f t="shared" si="85"/>
        <v>30.4</v>
      </c>
      <c r="P244" s="91">
        <f t="shared" si="79"/>
        <v>31.799999999999997</v>
      </c>
      <c r="Q244" s="91">
        <f t="shared" si="79"/>
        <v>33.199999999999996</v>
      </c>
      <c r="R244" s="91">
        <f t="shared" si="79"/>
        <v>34.599999999999994</v>
      </c>
      <c r="S244" s="94">
        <v>36</v>
      </c>
      <c r="T244" s="91">
        <f t="shared" si="86"/>
        <v>37.4</v>
      </c>
      <c r="U244" s="91">
        <f t="shared" si="80"/>
        <v>38.799999999999997</v>
      </c>
      <c r="V244" s="91">
        <f t="shared" si="80"/>
        <v>40.199999999999996</v>
      </c>
      <c r="W244" s="91">
        <f t="shared" si="80"/>
        <v>41.599999999999994</v>
      </c>
      <c r="X244" s="94">
        <v>43</v>
      </c>
      <c r="Y244" s="91">
        <f t="shared" si="87"/>
        <v>44.8</v>
      </c>
      <c r="Z244" s="91">
        <f t="shared" si="81"/>
        <v>46.599999999999994</v>
      </c>
      <c r="AA244" s="91">
        <f t="shared" si="81"/>
        <v>48.399999999999991</v>
      </c>
      <c r="AB244" s="91">
        <f t="shared" si="81"/>
        <v>50.199999999999989</v>
      </c>
      <c r="AC244" s="94">
        <v>52</v>
      </c>
      <c r="AD244" s="91">
        <f t="shared" si="88"/>
        <v>54.2</v>
      </c>
      <c r="AE244" s="91">
        <f t="shared" si="82"/>
        <v>56.400000000000006</v>
      </c>
      <c r="AF244" s="91">
        <f t="shared" si="82"/>
        <v>58.600000000000009</v>
      </c>
      <c r="AG244" s="91">
        <f t="shared" si="82"/>
        <v>60.800000000000011</v>
      </c>
      <c r="AH244" s="94">
        <v>63</v>
      </c>
    </row>
    <row r="245" spans="1:34" x14ac:dyDescent="0.2">
      <c r="A245" s="82">
        <v>15</v>
      </c>
      <c r="B245" s="92">
        <v>2.8</v>
      </c>
      <c r="C245" s="84">
        <f t="shared" si="70"/>
        <v>15028</v>
      </c>
      <c r="D245" s="87">
        <v>21</v>
      </c>
      <c r="E245" s="88">
        <f t="shared" si="83"/>
        <v>21.8</v>
      </c>
      <c r="F245" s="88">
        <f t="shared" si="77"/>
        <v>22.6</v>
      </c>
      <c r="G245" s="88">
        <f t="shared" si="77"/>
        <v>23.400000000000002</v>
      </c>
      <c r="H245" s="88">
        <f t="shared" si="77"/>
        <v>24.200000000000003</v>
      </c>
      <c r="I245" s="87">
        <v>25</v>
      </c>
      <c r="J245" s="88">
        <f t="shared" si="84"/>
        <v>26</v>
      </c>
      <c r="K245" s="88">
        <f t="shared" si="78"/>
        <v>27</v>
      </c>
      <c r="L245" s="88">
        <f t="shared" si="78"/>
        <v>28</v>
      </c>
      <c r="M245" s="88">
        <f t="shared" si="78"/>
        <v>29</v>
      </c>
      <c r="N245" s="87">
        <v>30</v>
      </c>
      <c r="O245" s="88">
        <f t="shared" si="85"/>
        <v>31.2</v>
      </c>
      <c r="P245" s="88">
        <f t="shared" si="79"/>
        <v>32.4</v>
      </c>
      <c r="Q245" s="88">
        <f t="shared" si="79"/>
        <v>33.6</v>
      </c>
      <c r="R245" s="88">
        <f t="shared" si="79"/>
        <v>34.800000000000004</v>
      </c>
      <c r="S245" s="87">
        <v>36</v>
      </c>
      <c r="T245" s="88">
        <f t="shared" si="86"/>
        <v>37.6</v>
      </c>
      <c r="U245" s="88">
        <f t="shared" si="80"/>
        <v>39.200000000000003</v>
      </c>
      <c r="V245" s="88">
        <f t="shared" si="80"/>
        <v>40.800000000000004</v>
      </c>
      <c r="W245" s="88">
        <f t="shared" si="80"/>
        <v>42.400000000000006</v>
      </c>
      <c r="X245" s="87">
        <v>44</v>
      </c>
      <c r="Y245" s="88">
        <f t="shared" si="87"/>
        <v>45.8</v>
      </c>
      <c r="Z245" s="88">
        <f t="shared" si="81"/>
        <v>47.599999999999994</v>
      </c>
      <c r="AA245" s="88">
        <f t="shared" si="81"/>
        <v>49.399999999999991</v>
      </c>
      <c r="AB245" s="88">
        <f t="shared" si="81"/>
        <v>51.199999999999989</v>
      </c>
      <c r="AC245" s="87">
        <v>53</v>
      </c>
      <c r="AD245" s="88">
        <f t="shared" si="88"/>
        <v>55.2</v>
      </c>
      <c r="AE245" s="88">
        <f t="shared" si="82"/>
        <v>57.400000000000006</v>
      </c>
      <c r="AF245" s="88">
        <f t="shared" si="82"/>
        <v>59.600000000000009</v>
      </c>
      <c r="AG245" s="88">
        <f t="shared" si="82"/>
        <v>61.800000000000011</v>
      </c>
      <c r="AH245" s="87">
        <v>64</v>
      </c>
    </row>
    <row r="246" spans="1:34" x14ac:dyDescent="0.2">
      <c r="A246" s="82">
        <v>15</v>
      </c>
      <c r="B246" s="83">
        <v>3</v>
      </c>
      <c r="C246" s="84">
        <f t="shared" si="70"/>
        <v>15030</v>
      </c>
      <c r="D246" s="94">
        <v>21</v>
      </c>
      <c r="E246" s="93">
        <f t="shared" si="83"/>
        <v>21.8</v>
      </c>
      <c r="F246" s="93">
        <f t="shared" si="77"/>
        <v>22.6</v>
      </c>
      <c r="G246" s="93">
        <f t="shared" si="77"/>
        <v>23.400000000000002</v>
      </c>
      <c r="H246" s="93">
        <f t="shared" si="77"/>
        <v>24.200000000000003</v>
      </c>
      <c r="I246" s="94">
        <v>25</v>
      </c>
      <c r="J246" s="91">
        <f t="shared" si="84"/>
        <v>26</v>
      </c>
      <c r="K246" s="91">
        <f t="shared" si="78"/>
        <v>27</v>
      </c>
      <c r="L246" s="91">
        <f t="shared" si="78"/>
        <v>28</v>
      </c>
      <c r="M246" s="91">
        <f t="shared" si="78"/>
        <v>29</v>
      </c>
      <c r="N246" s="94">
        <v>30</v>
      </c>
      <c r="O246" s="91">
        <f t="shared" si="85"/>
        <v>31.4</v>
      </c>
      <c r="P246" s="91">
        <f t="shared" si="79"/>
        <v>32.799999999999997</v>
      </c>
      <c r="Q246" s="91">
        <f t="shared" si="79"/>
        <v>34.199999999999996</v>
      </c>
      <c r="R246" s="91">
        <f t="shared" si="79"/>
        <v>35.599999999999994</v>
      </c>
      <c r="S246" s="94">
        <v>37</v>
      </c>
      <c r="T246" s="91">
        <f t="shared" si="86"/>
        <v>38.6</v>
      </c>
      <c r="U246" s="91">
        <f t="shared" si="80"/>
        <v>40.200000000000003</v>
      </c>
      <c r="V246" s="91">
        <f t="shared" si="80"/>
        <v>41.800000000000004</v>
      </c>
      <c r="W246" s="91">
        <f t="shared" si="80"/>
        <v>43.400000000000006</v>
      </c>
      <c r="X246" s="94">
        <v>45</v>
      </c>
      <c r="Y246" s="91">
        <f t="shared" si="87"/>
        <v>46.8</v>
      </c>
      <c r="Z246" s="91">
        <f t="shared" si="81"/>
        <v>48.599999999999994</v>
      </c>
      <c r="AA246" s="91">
        <f t="shared" si="81"/>
        <v>50.399999999999991</v>
      </c>
      <c r="AB246" s="91">
        <f t="shared" si="81"/>
        <v>52.199999999999989</v>
      </c>
      <c r="AC246" s="94">
        <v>54</v>
      </c>
      <c r="AD246" s="91">
        <f t="shared" si="88"/>
        <v>56.2</v>
      </c>
      <c r="AE246" s="91">
        <f t="shared" si="82"/>
        <v>58.400000000000006</v>
      </c>
      <c r="AF246" s="91">
        <f t="shared" si="82"/>
        <v>60.600000000000009</v>
      </c>
      <c r="AG246" s="91">
        <f t="shared" si="82"/>
        <v>62.800000000000011</v>
      </c>
      <c r="AH246" s="94">
        <v>65</v>
      </c>
    </row>
    <row r="247" spans="1:34" x14ac:dyDescent="0.2">
      <c r="A247" s="82">
        <v>16</v>
      </c>
      <c r="B247" s="83">
        <v>0</v>
      </c>
      <c r="C247" s="84">
        <f t="shared" si="70"/>
        <v>16000</v>
      </c>
      <c r="D247" s="93">
        <v>15.2</v>
      </c>
      <c r="E247" s="93">
        <v>15.96</v>
      </c>
      <c r="F247" s="93">
        <v>16.72</v>
      </c>
      <c r="G247" s="93">
        <v>17.48</v>
      </c>
      <c r="H247" s="93">
        <v>18.239999999999998</v>
      </c>
      <c r="I247" s="93">
        <v>19</v>
      </c>
      <c r="J247" s="93">
        <v>19.559999999999999</v>
      </c>
      <c r="K247" s="93">
        <v>20.12</v>
      </c>
      <c r="L247" s="93">
        <v>20.68</v>
      </c>
      <c r="M247" s="93">
        <v>21.24</v>
      </c>
      <c r="N247" s="93">
        <v>21.8</v>
      </c>
      <c r="O247" s="93">
        <v>22.76</v>
      </c>
      <c r="P247" s="93">
        <v>23.72</v>
      </c>
      <c r="Q247" s="93">
        <v>24.68</v>
      </c>
      <c r="R247" s="93">
        <v>25.64</v>
      </c>
      <c r="S247" s="93">
        <v>26.6</v>
      </c>
      <c r="T247" s="93">
        <v>27.56</v>
      </c>
      <c r="U247" s="93">
        <v>28.52</v>
      </c>
      <c r="V247" s="93">
        <v>29.48</v>
      </c>
      <c r="W247" s="93">
        <v>30.44</v>
      </c>
      <c r="X247" s="93">
        <v>31.4</v>
      </c>
      <c r="Y247" s="93">
        <v>32.56</v>
      </c>
      <c r="Z247" s="93">
        <v>33.72</v>
      </c>
      <c r="AA247" s="93">
        <v>34.880000000000003</v>
      </c>
      <c r="AB247" s="93">
        <v>36.04</v>
      </c>
      <c r="AC247" s="93">
        <v>37.200000000000003</v>
      </c>
      <c r="AD247" s="93">
        <v>38.68</v>
      </c>
      <c r="AE247" s="93">
        <v>40.159999999999997</v>
      </c>
      <c r="AF247" s="93">
        <v>41.64</v>
      </c>
      <c r="AG247" s="93">
        <v>43.12</v>
      </c>
      <c r="AH247" s="93">
        <v>44.6</v>
      </c>
    </row>
    <row r="248" spans="1:34" x14ac:dyDescent="0.2">
      <c r="A248" s="82">
        <v>16</v>
      </c>
      <c r="B248" s="86">
        <v>0.4</v>
      </c>
      <c r="C248" s="84">
        <f t="shared" si="70"/>
        <v>16004</v>
      </c>
      <c r="D248" s="88">
        <f>-(D$233-D$308)*1/5+D233</f>
        <v>15.2</v>
      </c>
      <c r="E248" s="88">
        <f t="shared" ref="E248:AH256" si="89">-(E233-E308)*1/5+E233</f>
        <v>15.96</v>
      </c>
      <c r="F248" s="88">
        <f t="shared" si="89"/>
        <v>16.720000000000002</v>
      </c>
      <c r="G248" s="88">
        <f t="shared" si="89"/>
        <v>17.48</v>
      </c>
      <c r="H248" s="88">
        <f t="shared" si="89"/>
        <v>18.240000000000002</v>
      </c>
      <c r="I248" s="88">
        <f t="shared" si="89"/>
        <v>19</v>
      </c>
      <c r="J248" s="88">
        <f t="shared" si="89"/>
        <v>19.560000000000002</v>
      </c>
      <c r="K248" s="88">
        <f t="shared" si="89"/>
        <v>20.12</v>
      </c>
      <c r="L248" s="88">
        <f t="shared" si="89"/>
        <v>20.680000000000003</v>
      </c>
      <c r="M248" s="88">
        <f t="shared" si="89"/>
        <v>21.240000000000006</v>
      </c>
      <c r="N248" s="88">
        <f t="shared" si="89"/>
        <v>21.8</v>
      </c>
      <c r="O248" s="88">
        <f t="shared" si="89"/>
        <v>22.76</v>
      </c>
      <c r="P248" s="88">
        <f t="shared" si="89"/>
        <v>23.72</v>
      </c>
      <c r="Q248" s="88">
        <f t="shared" si="89"/>
        <v>24.68</v>
      </c>
      <c r="R248" s="88">
        <f t="shared" si="89"/>
        <v>25.64</v>
      </c>
      <c r="S248" s="88">
        <f t="shared" si="89"/>
        <v>26.6</v>
      </c>
      <c r="T248" s="88">
        <f t="shared" si="89"/>
        <v>27.56</v>
      </c>
      <c r="U248" s="88">
        <f t="shared" si="89"/>
        <v>28.52</v>
      </c>
      <c r="V248" s="88">
        <f t="shared" si="89"/>
        <v>29.48</v>
      </c>
      <c r="W248" s="88">
        <f t="shared" si="89"/>
        <v>30.44</v>
      </c>
      <c r="X248" s="88">
        <f t="shared" si="89"/>
        <v>31.4</v>
      </c>
      <c r="Y248" s="88">
        <f t="shared" si="89"/>
        <v>32.56</v>
      </c>
      <c r="Z248" s="88">
        <f t="shared" si="89"/>
        <v>33.720000000000006</v>
      </c>
      <c r="AA248" s="88">
        <f t="shared" si="89"/>
        <v>34.88000000000001</v>
      </c>
      <c r="AB248" s="88">
        <f t="shared" si="89"/>
        <v>36.040000000000006</v>
      </c>
      <c r="AC248" s="88">
        <f t="shared" si="89"/>
        <v>37.200000000000003</v>
      </c>
      <c r="AD248" s="88">
        <f t="shared" si="89"/>
        <v>38.68</v>
      </c>
      <c r="AE248" s="88">
        <f t="shared" si="89"/>
        <v>40.160000000000004</v>
      </c>
      <c r="AF248" s="88">
        <f t="shared" si="89"/>
        <v>41.64</v>
      </c>
      <c r="AG248" s="88">
        <f t="shared" si="89"/>
        <v>43.120000000000005</v>
      </c>
      <c r="AH248" s="88">
        <f t="shared" si="89"/>
        <v>44.6</v>
      </c>
    </row>
    <row r="249" spans="1:34" x14ac:dyDescent="0.2">
      <c r="A249" s="82">
        <v>16</v>
      </c>
      <c r="B249" s="83">
        <v>0.6</v>
      </c>
      <c r="C249" s="84">
        <f t="shared" si="70"/>
        <v>16006</v>
      </c>
      <c r="D249" s="93">
        <f t="shared" ref="D249:D261" si="90">-(D234-D309)*1/5+D234</f>
        <v>16.2</v>
      </c>
      <c r="E249" s="93">
        <f t="shared" si="89"/>
        <v>16.760000000000002</v>
      </c>
      <c r="F249" s="93">
        <f t="shared" si="89"/>
        <v>17.320000000000004</v>
      </c>
      <c r="G249" s="93">
        <f t="shared" si="89"/>
        <v>17.880000000000003</v>
      </c>
      <c r="H249" s="93">
        <f t="shared" si="89"/>
        <v>18.440000000000005</v>
      </c>
      <c r="I249" s="93">
        <f t="shared" si="89"/>
        <v>19</v>
      </c>
      <c r="J249" s="93">
        <f t="shared" si="89"/>
        <v>19.760000000000002</v>
      </c>
      <c r="K249" s="93">
        <f t="shared" si="89"/>
        <v>20.52</v>
      </c>
      <c r="L249" s="93">
        <f t="shared" si="89"/>
        <v>21.28</v>
      </c>
      <c r="M249" s="93">
        <f t="shared" si="89"/>
        <v>22.040000000000003</v>
      </c>
      <c r="N249" s="93">
        <f t="shared" si="89"/>
        <v>22.8</v>
      </c>
      <c r="O249" s="93">
        <f t="shared" si="89"/>
        <v>23.72</v>
      </c>
      <c r="P249" s="93">
        <f t="shared" si="89"/>
        <v>24.64</v>
      </c>
      <c r="Q249" s="93">
        <f t="shared" si="89"/>
        <v>25.560000000000002</v>
      </c>
      <c r="R249" s="93">
        <f t="shared" si="89"/>
        <v>26.48</v>
      </c>
      <c r="S249" s="93">
        <f t="shared" si="89"/>
        <v>27.4</v>
      </c>
      <c r="T249" s="93">
        <f t="shared" si="89"/>
        <v>28.4</v>
      </c>
      <c r="U249" s="93">
        <f t="shared" si="89"/>
        <v>29.4</v>
      </c>
      <c r="V249" s="93">
        <f t="shared" si="89"/>
        <v>30.4</v>
      </c>
      <c r="W249" s="93">
        <f t="shared" si="89"/>
        <v>31.4</v>
      </c>
      <c r="X249" s="93">
        <f t="shared" si="89"/>
        <v>32.4</v>
      </c>
      <c r="Y249" s="93">
        <f t="shared" si="89"/>
        <v>33.72</v>
      </c>
      <c r="Z249" s="93">
        <f t="shared" si="89"/>
        <v>35.04</v>
      </c>
      <c r="AA249" s="93">
        <f t="shared" si="89"/>
        <v>36.36</v>
      </c>
      <c r="AB249" s="93">
        <f t="shared" si="89"/>
        <v>37.679999999999993</v>
      </c>
      <c r="AC249" s="93">
        <f t="shared" si="89"/>
        <v>39</v>
      </c>
      <c r="AD249" s="93">
        <f t="shared" si="89"/>
        <v>40.480000000000004</v>
      </c>
      <c r="AE249" s="93">
        <f t="shared" si="89"/>
        <v>41.96</v>
      </c>
      <c r="AF249" s="93">
        <f t="shared" si="89"/>
        <v>43.440000000000005</v>
      </c>
      <c r="AG249" s="93">
        <f t="shared" si="89"/>
        <v>44.92</v>
      </c>
      <c r="AH249" s="93">
        <f t="shared" si="89"/>
        <v>46.4</v>
      </c>
    </row>
    <row r="250" spans="1:34" x14ac:dyDescent="0.2">
      <c r="A250" s="82">
        <v>16</v>
      </c>
      <c r="B250" s="92">
        <v>0.8</v>
      </c>
      <c r="C250" s="84">
        <f t="shared" si="70"/>
        <v>16008</v>
      </c>
      <c r="D250" s="88">
        <f t="shared" si="90"/>
        <v>16.2</v>
      </c>
      <c r="E250" s="88">
        <f t="shared" si="89"/>
        <v>16.760000000000002</v>
      </c>
      <c r="F250" s="88">
        <f t="shared" si="89"/>
        <v>17.320000000000004</v>
      </c>
      <c r="G250" s="88">
        <f t="shared" si="89"/>
        <v>17.880000000000003</v>
      </c>
      <c r="H250" s="88">
        <f t="shared" si="89"/>
        <v>18.440000000000005</v>
      </c>
      <c r="I250" s="88">
        <f t="shared" si="89"/>
        <v>19</v>
      </c>
      <c r="J250" s="88">
        <f t="shared" si="89"/>
        <v>19.760000000000002</v>
      </c>
      <c r="K250" s="88">
        <f t="shared" si="89"/>
        <v>20.52</v>
      </c>
      <c r="L250" s="88">
        <f t="shared" si="89"/>
        <v>21.28</v>
      </c>
      <c r="M250" s="88">
        <f t="shared" si="89"/>
        <v>22.040000000000003</v>
      </c>
      <c r="N250" s="88">
        <f t="shared" si="89"/>
        <v>22.8</v>
      </c>
      <c r="O250" s="88">
        <f t="shared" si="89"/>
        <v>23.76</v>
      </c>
      <c r="P250" s="88">
        <f t="shared" si="89"/>
        <v>24.72</v>
      </c>
      <c r="Q250" s="88">
        <f t="shared" si="89"/>
        <v>25.68</v>
      </c>
      <c r="R250" s="88">
        <f t="shared" si="89"/>
        <v>26.64</v>
      </c>
      <c r="S250" s="88">
        <f t="shared" si="89"/>
        <v>27.6</v>
      </c>
      <c r="T250" s="88">
        <f t="shared" si="89"/>
        <v>28.72</v>
      </c>
      <c r="U250" s="88">
        <f t="shared" si="89"/>
        <v>29.84</v>
      </c>
      <c r="V250" s="88">
        <f t="shared" si="89"/>
        <v>30.96</v>
      </c>
      <c r="W250" s="88">
        <f t="shared" si="89"/>
        <v>32.080000000000005</v>
      </c>
      <c r="X250" s="88">
        <f t="shared" si="89"/>
        <v>33.200000000000003</v>
      </c>
      <c r="Y250" s="88">
        <f t="shared" si="89"/>
        <v>34.56</v>
      </c>
      <c r="Z250" s="88">
        <f t="shared" si="89"/>
        <v>35.919999999999995</v>
      </c>
      <c r="AA250" s="88">
        <f t="shared" si="89"/>
        <v>37.279999999999994</v>
      </c>
      <c r="AB250" s="88">
        <f t="shared" si="89"/>
        <v>38.639999999999993</v>
      </c>
      <c r="AC250" s="88">
        <f t="shared" si="89"/>
        <v>40</v>
      </c>
      <c r="AD250" s="88">
        <f t="shared" si="89"/>
        <v>41.52</v>
      </c>
      <c r="AE250" s="88">
        <f t="shared" si="89"/>
        <v>43.040000000000006</v>
      </c>
      <c r="AF250" s="88">
        <f t="shared" si="89"/>
        <v>44.56</v>
      </c>
      <c r="AG250" s="88">
        <f t="shared" si="89"/>
        <v>46.080000000000005</v>
      </c>
      <c r="AH250" s="88">
        <f t="shared" si="89"/>
        <v>47.6</v>
      </c>
    </row>
    <row r="251" spans="1:34" x14ac:dyDescent="0.2">
      <c r="A251" s="82">
        <v>16</v>
      </c>
      <c r="B251" s="83">
        <v>1</v>
      </c>
      <c r="C251" s="84">
        <f t="shared" si="70"/>
        <v>16010</v>
      </c>
      <c r="D251" s="93">
        <f t="shared" si="90"/>
        <v>17</v>
      </c>
      <c r="E251" s="93">
        <f t="shared" si="89"/>
        <v>17.600000000000001</v>
      </c>
      <c r="F251" s="93">
        <f t="shared" si="89"/>
        <v>18.200000000000003</v>
      </c>
      <c r="G251" s="93">
        <f t="shared" si="89"/>
        <v>18.800000000000004</v>
      </c>
      <c r="H251" s="93">
        <f t="shared" si="89"/>
        <v>19.400000000000006</v>
      </c>
      <c r="I251" s="93">
        <f t="shared" si="89"/>
        <v>20</v>
      </c>
      <c r="J251" s="93">
        <f t="shared" si="89"/>
        <v>20.76</v>
      </c>
      <c r="K251" s="93">
        <f t="shared" si="89"/>
        <v>21.520000000000003</v>
      </c>
      <c r="L251" s="93">
        <f t="shared" si="89"/>
        <v>22.28</v>
      </c>
      <c r="M251" s="93">
        <f t="shared" si="89"/>
        <v>23.040000000000003</v>
      </c>
      <c r="N251" s="93">
        <f t="shared" si="89"/>
        <v>23.8</v>
      </c>
      <c r="O251" s="93">
        <f t="shared" si="89"/>
        <v>24.72</v>
      </c>
      <c r="P251" s="93">
        <f t="shared" si="89"/>
        <v>25.64</v>
      </c>
      <c r="Q251" s="93">
        <f t="shared" si="89"/>
        <v>26.560000000000002</v>
      </c>
      <c r="R251" s="93">
        <f t="shared" si="89"/>
        <v>27.48</v>
      </c>
      <c r="S251" s="93">
        <f t="shared" si="89"/>
        <v>28.4</v>
      </c>
      <c r="T251" s="93">
        <f t="shared" si="89"/>
        <v>29.56</v>
      </c>
      <c r="U251" s="93">
        <f t="shared" si="89"/>
        <v>30.72</v>
      </c>
      <c r="V251" s="93">
        <f t="shared" si="89"/>
        <v>31.880000000000003</v>
      </c>
      <c r="W251" s="93">
        <f t="shared" si="89"/>
        <v>33.040000000000006</v>
      </c>
      <c r="X251" s="93">
        <f t="shared" si="89"/>
        <v>34.200000000000003</v>
      </c>
      <c r="Y251" s="93">
        <f t="shared" si="89"/>
        <v>35.56</v>
      </c>
      <c r="Z251" s="93">
        <f t="shared" si="89"/>
        <v>36.919999999999995</v>
      </c>
      <c r="AA251" s="93">
        <f t="shared" si="89"/>
        <v>38.279999999999994</v>
      </c>
      <c r="AB251" s="93">
        <f t="shared" si="89"/>
        <v>39.639999999999993</v>
      </c>
      <c r="AC251" s="93">
        <f t="shared" si="89"/>
        <v>41</v>
      </c>
      <c r="AD251" s="93">
        <f t="shared" si="89"/>
        <v>42.68</v>
      </c>
      <c r="AE251" s="93">
        <f t="shared" si="89"/>
        <v>44.36</v>
      </c>
      <c r="AF251" s="93">
        <f t="shared" si="89"/>
        <v>46.039999999999992</v>
      </c>
      <c r="AG251" s="93">
        <f t="shared" si="89"/>
        <v>47.719999999999992</v>
      </c>
      <c r="AH251" s="93">
        <f t="shared" si="89"/>
        <v>49.4</v>
      </c>
    </row>
    <row r="252" spans="1:34" x14ac:dyDescent="0.2">
      <c r="A252" s="82">
        <v>16</v>
      </c>
      <c r="B252" s="92">
        <v>1.2</v>
      </c>
      <c r="C252" s="84">
        <f t="shared" si="70"/>
        <v>16012</v>
      </c>
      <c r="D252" s="88">
        <f t="shared" si="90"/>
        <v>17</v>
      </c>
      <c r="E252" s="88">
        <f t="shared" si="89"/>
        <v>17.600000000000001</v>
      </c>
      <c r="F252" s="88">
        <f t="shared" si="89"/>
        <v>18.200000000000003</v>
      </c>
      <c r="G252" s="88">
        <f t="shared" si="89"/>
        <v>18.800000000000004</v>
      </c>
      <c r="H252" s="88">
        <f t="shared" si="89"/>
        <v>19.400000000000006</v>
      </c>
      <c r="I252" s="88">
        <f t="shared" si="89"/>
        <v>20</v>
      </c>
      <c r="J252" s="88">
        <f t="shared" si="89"/>
        <v>20.76</v>
      </c>
      <c r="K252" s="88">
        <f t="shared" si="89"/>
        <v>21.520000000000003</v>
      </c>
      <c r="L252" s="88">
        <f t="shared" si="89"/>
        <v>22.28</v>
      </c>
      <c r="M252" s="88">
        <f t="shared" si="89"/>
        <v>23.040000000000003</v>
      </c>
      <c r="N252" s="88">
        <f t="shared" si="89"/>
        <v>23.8</v>
      </c>
      <c r="O252" s="88">
        <f t="shared" si="89"/>
        <v>24.919999999999998</v>
      </c>
      <c r="P252" s="88">
        <f t="shared" si="89"/>
        <v>26.04</v>
      </c>
      <c r="Q252" s="88">
        <f t="shared" si="89"/>
        <v>27.16</v>
      </c>
      <c r="R252" s="88">
        <f t="shared" si="89"/>
        <v>28.279999999999998</v>
      </c>
      <c r="S252" s="88">
        <f t="shared" si="89"/>
        <v>29.4</v>
      </c>
      <c r="T252" s="88">
        <f t="shared" si="89"/>
        <v>30.560000000000002</v>
      </c>
      <c r="U252" s="88">
        <f t="shared" si="89"/>
        <v>31.720000000000006</v>
      </c>
      <c r="V252" s="88">
        <f t="shared" si="89"/>
        <v>32.88000000000001</v>
      </c>
      <c r="W252" s="88">
        <f t="shared" si="89"/>
        <v>34.040000000000006</v>
      </c>
      <c r="X252" s="88">
        <f t="shared" si="89"/>
        <v>35.200000000000003</v>
      </c>
      <c r="Y252" s="88">
        <f t="shared" si="89"/>
        <v>36.68</v>
      </c>
      <c r="Z252" s="88">
        <f t="shared" si="89"/>
        <v>38.160000000000004</v>
      </c>
      <c r="AA252" s="88">
        <f t="shared" si="89"/>
        <v>39.64</v>
      </c>
      <c r="AB252" s="88">
        <f t="shared" si="89"/>
        <v>41.120000000000005</v>
      </c>
      <c r="AC252" s="88">
        <f t="shared" si="89"/>
        <v>42.6</v>
      </c>
      <c r="AD252" s="88">
        <f t="shared" si="89"/>
        <v>44.160000000000004</v>
      </c>
      <c r="AE252" s="88">
        <f t="shared" si="89"/>
        <v>45.72</v>
      </c>
      <c r="AF252" s="88">
        <f t="shared" si="89"/>
        <v>47.28</v>
      </c>
      <c r="AG252" s="88">
        <f t="shared" si="89"/>
        <v>48.84</v>
      </c>
      <c r="AH252" s="88">
        <f t="shared" si="89"/>
        <v>50.4</v>
      </c>
    </row>
    <row r="253" spans="1:34" x14ac:dyDescent="0.2">
      <c r="A253" s="82">
        <v>16</v>
      </c>
      <c r="B253" s="83">
        <v>1.4</v>
      </c>
      <c r="C253" s="84">
        <f t="shared" si="70"/>
        <v>16014</v>
      </c>
      <c r="D253" s="93">
        <f t="shared" si="90"/>
        <v>17.2</v>
      </c>
      <c r="E253" s="93">
        <f t="shared" si="89"/>
        <v>17.920000000000002</v>
      </c>
      <c r="F253" s="93">
        <f t="shared" si="89"/>
        <v>18.64</v>
      </c>
      <c r="G253" s="93">
        <f t="shared" si="89"/>
        <v>19.360000000000003</v>
      </c>
      <c r="H253" s="93">
        <f t="shared" si="89"/>
        <v>20.080000000000002</v>
      </c>
      <c r="I253" s="93">
        <f t="shared" si="89"/>
        <v>20.8</v>
      </c>
      <c r="J253" s="93">
        <f t="shared" si="89"/>
        <v>21.560000000000002</v>
      </c>
      <c r="K253" s="93">
        <f t="shared" si="89"/>
        <v>22.32</v>
      </c>
      <c r="L253" s="93">
        <f t="shared" si="89"/>
        <v>23.080000000000002</v>
      </c>
      <c r="M253" s="93">
        <f t="shared" si="89"/>
        <v>23.840000000000003</v>
      </c>
      <c r="N253" s="93">
        <f t="shared" si="89"/>
        <v>24.6</v>
      </c>
      <c r="O253" s="93">
        <f t="shared" si="89"/>
        <v>25.56</v>
      </c>
      <c r="P253" s="93">
        <f t="shared" si="89"/>
        <v>26.52</v>
      </c>
      <c r="Q253" s="93">
        <f t="shared" si="89"/>
        <v>27.48</v>
      </c>
      <c r="R253" s="93">
        <f t="shared" si="89"/>
        <v>28.44</v>
      </c>
      <c r="S253" s="93">
        <f t="shared" si="89"/>
        <v>29.4</v>
      </c>
      <c r="T253" s="93">
        <f t="shared" si="89"/>
        <v>30.72</v>
      </c>
      <c r="U253" s="93">
        <f t="shared" si="89"/>
        <v>32.04</v>
      </c>
      <c r="V253" s="93">
        <f t="shared" si="89"/>
        <v>33.36</v>
      </c>
      <c r="W253" s="93">
        <f t="shared" si="89"/>
        <v>34.679999999999993</v>
      </c>
      <c r="X253" s="93">
        <f t="shared" si="89"/>
        <v>36</v>
      </c>
      <c r="Y253" s="93">
        <f t="shared" si="89"/>
        <v>37.520000000000003</v>
      </c>
      <c r="Z253" s="93">
        <f t="shared" si="89"/>
        <v>39.04</v>
      </c>
      <c r="AA253" s="93">
        <f t="shared" si="89"/>
        <v>40.56</v>
      </c>
      <c r="AB253" s="93">
        <f t="shared" si="89"/>
        <v>42.080000000000005</v>
      </c>
      <c r="AC253" s="93">
        <f t="shared" si="89"/>
        <v>43.6</v>
      </c>
      <c r="AD253" s="93">
        <f t="shared" si="89"/>
        <v>45.32</v>
      </c>
      <c r="AE253" s="93">
        <f t="shared" si="89"/>
        <v>47.039999999999992</v>
      </c>
      <c r="AF253" s="93">
        <f t="shared" si="89"/>
        <v>48.759999999999991</v>
      </c>
      <c r="AG253" s="93">
        <f t="shared" si="89"/>
        <v>50.47999999999999</v>
      </c>
      <c r="AH253" s="93">
        <f t="shared" si="89"/>
        <v>52.2</v>
      </c>
    </row>
    <row r="254" spans="1:34" x14ac:dyDescent="0.2">
      <c r="A254" s="82">
        <v>16</v>
      </c>
      <c r="B254" s="92">
        <v>1.6</v>
      </c>
      <c r="C254" s="84">
        <f t="shared" si="70"/>
        <v>16016</v>
      </c>
      <c r="D254" s="88">
        <f t="shared" si="90"/>
        <v>18</v>
      </c>
      <c r="E254" s="88">
        <f t="shared" si="89"/>
        <v>18.600000000000001</v>
      </c>
      <c r="F254" s="88">
        <f t="shared" si="89"/>
        <v>19.200000000000003</v>
      </c>
      <c r="G254" s="88">
        <f t="shared" si="89"/>
        <v>19.800000000000004</v>
      </c>
      <c r="H254" s="88">
        <f t="shared" si="89"/>
        <v>20.400000000000006</v>
      </c>
      <c r="I254" s="88">
        <f t="shared" si="89"/>
        <v>21</v>
      </c>
      <c r="J254" s="88">
        <f t="shared" si="89"/>
        <v>21.76</v>
      </c>
      <c r="K254" s="88">
        <f t="shared" si="89"/>
        <v>22.520000000000003</v>
      </c>
      <c r="L254" s="88">
        <f t="shared" si="89"/>
        <v>23.28</v>
      </c>
      <c r="M254" s="88">
        <f t="shared" si="89"/>
        <v>24.040000000000003</v>
      </c>
      <c r="N254" s="88">
        <f t="shared" si="89"/>
        <v>24.8</v>
      </c>
      <c r="O254" s="88">
        <f t="shared" si="89"/>
        <v>25.919999999999998</v>
      </c>
      <c r="P254" s="88">
        <f t="shared" si="89"/>
        <v>27.04</v>
      </c>
      <c r="Q254" s="88">
        <f t="shared" si="89"/>
        <v>28.16</v>
      </c>
      <c r="R254" s="88">
        <f t="shared" si="89"/>
        <v>29.279999999999998</v>
      </c>
      <c r="S254" s="88">
        <f t="shared" si="89"/>
        <v>30.4</v>
      </c>
      <c r="T254" s="88">
        <f t="shared" si="89"/>
        <v>31.72</v>
      </c>
      <c r="U254" s="88">
        <f t="shared" si="89"/>
        <v>33.04</v>
      </c>
      <c r="V254" s="88">
        <f t="shared" si="89"/>
        <v>34.36</v>
      </c>
      <c r="W254" s="88">
        <f t="shared" si="89"/>
        <v>35.679999999999993</v>
      </c>
      <c r="X254" s="88">
        <f t="shared" si="89"/>
        <v>37</v>
      </c>
      <c r="Y254" s="88">
        <f t="shared" si="89"/>
        <v>38.520000000000003</v>
      </c>
      <c r="Z254" s="88">
        <f t="shared" si="89"/>
        <v>40.04</v>
      </c>
      <c r="AA254" s="88">
        <f t="shared" si="89"/>
        <v>41.56</v>
      </c>
      <c r="AB254" s="88">
        <f t="shared" si="89"/>
        <v>43.080000000000005</v>
      </c>
      <c r="AC254" s="88">
        <f t="shared" si="89"/>
        <v>44.6</v>
      </c>
      <c r="AD254" s="88">
        <f t="shared" si="89"/>
        <v>46.32</v>
      </c>
      <c r="AE254" s="88">
        <f t="shared" si="89"/>
        <v>48.039999999999992</v>
      </c>
      <c r="AF254" s="88">
        <f t="shared" si="89"/>
        <v>49.759999999999991</v>
      </c>
      <c r="AG254" s="88">
        <f t="shared" si="89"/>
        <v>51.47999999999999</v>
      </c>
      <c r="AH254" s="88">
        <f t="shared" si="89"/>
        <v>53.2</v>
      </c>
    </row>
    <row r="255" spans="1:34" x14ac:dyDescent="0.2">
      <c r="A255" s="82">
        <v>16</v>
      </c>
      <c r="B255" s="83">
        <v>1.8</v>
      </c>
      <c r="C255" s="84">
        <f t="shared" si="70"/>
        <v>16018</v>
      </c>
      <c r="D255" s="93">
        <f t="shared" si="90"/>
        <v>18</v>
      </c>
      <c r="E255" s="93">
        <f t="shared" si="89"/>
        <v>18.760000000000002</v>
      </c>
      <c r="F255" s="93">
        <f t="shared" si="89"/>
        <v>19.52</v>
      </c>
      <c r="G255" s="93">
        <f t="shared" si="89"/>
        <v>20.28</v>
      </c>
      <c r="H255" s="93">
        <f t="shared" si="89"/>
        <v>21.040000000000003</v>
      </c>
      <c r="I255" s="93">
        <f t="shared" si="89"/>
        <v>21.8</v>
      </c>
      <c r="J255" s="93">
        <f t="shared" si="89"/>
        <v>22.560000000000002</v>
      </c>
      <c r="K255" s="93">
        <f t="shared" si="89"/>
        <v>23.32</v>
      </c>
      <c r="L255" s="93">
        <f t="shared" si="89"/>
        <v>24.080000000000002</v>
      </c>
      <c r="M255" s="93">
        <f t="shared" si="89"/>
        <v>24.840000000000003</v>
      </c>
      <c r="N255" s="93">
        <f t="shared" si="89"/>
        <v>25.6</v>
      </c>
      <c r="O255" s="93">
        <f t="shared" si="89"/>
        <v>26.759999999999998</v>
      </c>
      <c r="P255" s="93">
        <f t="shared" si="89"/>
        <v>27.919999999999998</v>
      </c>
      <c r="Q255" s="93">
        <f t="shared" si="89"/>
        <v>29.08</v>
      </c>
      <c r="R255" s="93">
        <f t="shared" si="89"/>
        <v>30.24</v>
      </c>
      <c r="S255" s="93">
        <f t="shared" si="89"/>
        <v>31.4</v>
      </c>
      <c r="T255" s="93">
        <f t="shared" si="89"/>
        <v>32.72</v>
      </c>
      <c r="U255" s="93">
        <f t="shared" si="89"/>
        <v>34.04</v>
      </c>
      <c r="V255" s="93">
        <f t="shared" si="89"/>
        <v>35.36</v>
      </c>
      <c r="W255" s="93">
        <f t="shared" si="89"/>
        <v>36.679999999999993</v>
      </c>
      <c r="X255" s="93">
        <f t="shared" si="89"/>
        <v>38</v>
      </c>
      <c r="Y255" s="93">
        <f t="shared" si="89"/>
        <v>39.520000000000003</v>
      </c>
      <c r="Z255" s="93">
        <f t="shared" si="89"/>
        <v>41.04</v>
      </c>
      <c r="AA255" s="93">
        <f t="shared" si="89"/>
        <v>42.56</v>
      </c>
      <c r="AB255" s="93">
        <f t="shared" si="89"/>
        <v>44.080000000000005</v>
      </c>
      <c r="AC255" s="93">
        <f t="shared" si="89"/>
        <v>45.6</v>
      </c>
      <c r="AD255" s="93">
        <f t="shared" si="89"/>
        <v>47.48</v>
      </c>
      <c r="AE255" s="93">
        <f t="shared" si="89"/>
        <v>49.36</v>
      </c>
      <c r="AF255" s="93">
        <f t="shared" si="89"/>
        <v>51.24</v>
      </c>
      <c r="AG255" s="93">
        <f t="shared" si="89"/>
        <v>53.12</v>
      </c>
      <c r="AH255" s="93">
        <f t="shared" si="89"/>
        <v>55</v>
      </c>
    </row>
    <row r="256" spans="1:34" x14ac:dyDescent="0.2">
      <c r="A256" s="82">
        <v>16</v>
      </c>
      <c r="B256" s="92">
        <v>2</v>
      </c>
      <c r="C256" s="84">
        <f t="shared" si="70"/>
        <v>16020</v>
      </c>
      <c r="D256" s="88">
        <f t="shared" si="90"/>
        <v>18.2</v>
      </c>
      <c r="E256" s="88">
        <f t="shared" si="89"/>
        <v>18.920000000000002</v>
      </c>
      <c r="F256" s="88">
        <f t="shared" si="89"/>
        <v>19.64</v>
      </c>
      <c r="G256" s="88">
        <f t="shared" si="89"/>
        <v>20.360000000000003</v>
      </c>
      <c r="H256" s="88">
        <f t="shared" si="89"/>
        <v>21.080000000000002</v>
      </c>
      <c r="I256" s="88">
        <f t="shared" si="89"/>
        <v>21.8</v>
      </c>
      <c r="J256" s="88">
        <f t="shared" si="89"/>
        <v>22.76</v>
      </c>
      <c r="K256" s="88">
        <f t="shared" si="89"/>
        <v>23.72</v>
      </c>
      <c r="L256" s="88">
        <f t="shared" si="89"/>
        <v>24.68</v>
      </c>
      <c r="M256" s="88">
        <f t="shared" si="89"/>
        <v>25.64</v>
      </c>
      <c r="N256" s="88">
        <f t="shared" si="89"/>
        <v>26.6</v>
      </c>
      <c r="O256" s="88">
        <f t="shared" si="89"/>
        <v>27.56</v>
      </c>
      <c r="P256" s="88">
        <f t="shared" si="89"/>
        <v>28.52</v>
      </c>
      <c r="Q256" s="88">
        <f t="shared" si="89"/>
        <v>29.48</v>
      </c>
      <c r="R256" s="88">
        <f t="shared" si="89"/>
        <v>30.44</v>
      </c>
      <c r="S256" s="88">
        <f t="shared" si="89"/>
        <v>31.4</v>
      </c>
      <c r="T256" s="88">
        <f t="shared" ref="T256:AH261" si="91">-(T241-T316)*1/5+T241</f>
        <v>32.880000000000003</v>
      </c>
      <c r="U256" s="88">
        <f t="shared" si="91"/>
        <v>34.36</v>
      </c>
      <c r="V256" s="88">
        <f t="shared" si="91"/>
        <v>35.840000000000003</v>
      </c>
      <c r="W256" s="88">
        <f t="shared" si="91"/>
        <v>37.320000000000007</v>
      </c>
      <c r="X256" s="88">
        <f t="shared" si="91"/>
        <v>38.799999999999997</v>
      </c>
      <c r="Y256" s="88">
        <f t="shared" si="91"/>
        <v>40.36</v>
      </c>
      <c r="Z256" s="88">
        <f t="shared" si="91"/>
        <v>41.92</v>
      </c>
      <c r="AA256" s="88">
        <f t="shared" si="91"/>
        <v>43.480000000000004</v>
      </c>
      <c r="AB256" s="88">
        <f t="shared" si="91"/>
        <v>45.040000000000006</v>
      </c>
      <c r="AC256" s="88">
        <f t="shared" si="91"/>
        <v>46.6</v>
      </c>
      <c r="AD256" s="88">
        <f t="shared" si="91"/>
        <v>48.48</v>
      </c>
      <c r="AE256" s="88">
        <f t="shared" si="91"/>
        <v>50.36</v>
      </c>
      <c r="AF256" s="88">
        <f t="shared" si="91"/>
        <v>52.24</v>
      </c>
      <c r="AG256" s="88">
        <f t="shared" si="91"/>
        <v>54.12</v>
      </c>
      <c r="AH256" s="88">
        <f t="shared" si="91"/>
        <v>56</v>
      </c>
    </row>
    <row r="257" spans="1:34" x14ac:dyDescent="0.2">
      <c r="A257" s="82">
        <v>16</v>
      </c>
      <c r="B257" s="83">
        <v>2.2000000000000002</v>
      </c>
      <c r="C257" s="84">
        <f t="shared" si="70"/>
        <v>16022</v>
      </c>
      <c r="D257" s="93">
        <f t="shared" si="90"/>
        <v>19</v>
      </c>
      <c r="E257" s="93">
        <f t="shared" ref="E257:S257" si="92">-(E242-E317)*1/5+E242</f>
        <v>19.600000000000001</v>
      </c>
      <c r="F257" s="93">
        <f t="shared" si="92"/>
        <v>20.200000000000003</v>
      </c>
      <c r="G257" s="93">
        <f t="shared" si="92"/>
        <v>20.800000000000004</v>
      </c>
      <c r="H257" s="93">
        <f t="shared" si="92"/>
        <v>21.400000000000006</v>
      </c>
      <c r="I257" s="93">
        <f t="shared" si="92"/>
        <v>22</v>
      </c>
      <c r="J257" s="93">
        <f t="shared" si="92"/>
        <v>22.92</v>
      </c>
      <c r="K257" s="93">
        <f t="shared" si="92"/>
        <v>23.84</v>
      </c>
      <c r="L257" s="93">
        <f t="shared" si="92"/>
        <v>24.76</v>
      </c>
      <c r="M257" s="93">
        <f t="shared" si="92"/>
        <v>25.68</v>
      </c>
      <c r="N257" s="93">
        <f t="shared" si="92"/>
        <v>26.6</v>
      </c>
      <c r="O257" s="93">
        <f t="shared" si="92"/>
        <v>27.759999999999998</v>
      </c>
      <c r="P257" s="93">
        <f t="shared" si="92"/>
        <v>28.919999999999998</v>
      </c>
      <c r="Q257" s="93">
        <f t="shared" si="92"/>
        <v>30.08</v>
      </c>
      <c r="R257" s="93">
        <f t="shared" si="92"/>
        <v>31.24</v>
      </c>
      <c r="S257" s="93">
        <f t="shared" si="92"/>
        <v>32.4</v>
      </c>
      <c r="T257" s="93">
        <f t="shared" si="91"/>
        <v>33.72</v>
      </c>
      <c r="U257" s="93">
        <f t="shared" si="91"/>
        <v>35.04</v>
      </c>
      <c r="V257" s="93">
        <f t="shared" si="91"/>
        <v>36.36</v>
      </c>
      <c r="W257" s="93">
        <f t="shared" si="91"/>
        <v>37.679999999999993</v>
      </c>
      <c r="X257" s="93">
        <f t="shared" si="91"/>
        <v>39</v>
      </c>
      <c r="Y257" s="93">
        <f t="shared" si="91"/>
        <v>40.72</v>
      </c>
      <c r="Z257" s="93">
        <f t="shared" si="91"/>
        <v>42.44</v>
      </c>
      <c r="AA257" s="93">
        <f t="shared" si="91"/>
        <v>44.159999999999989</v>
      </c>
      <c r="AB257" s="93">
        <f t="shared" si="91"/>
        <v>45.879999999999988</v>
      </c>
      <c r="AC257" s="93">
        <f t="shared" si="91"/>
        <v>47.6</v>
      </c>
      <c r="AD257" s="93">
        <f t="shared" si="91"/>
        <v>49.48</v>
      </c>
      <c r="AE257" s="93">
        <f t="shared" si="91"/>
        <v>51.36</v>
      </c>
      <c r="AF257" s="93">
        <f t="shared" si="91"/>
        <v>53.24</v>
      </c>
      <c r="AG257" s="93">
        <f t="shared" si="91"/>
        <v>55.12</v>
      </c>
      <c r="AH257" s="93">
        <f t="shared" si="91"/>
        <v>57</v>
      </c>
    </row>
    <row r="258" spans="1:34" x14ac:dyDescent="0.2">
      <c r="A258" s="82">
        <v>16</v>
      </c>
      <c r="B258" s="92">
        <v>2.4</v>
      </c>
      <c r="C258" s="84">
        <f t="shared" si="70"/>
        <v>16024</v>
      </c>
      <c r="D258" s="88">
        <f t="shared" si="90"/>
        <v>19</v>
      </c>
      <c r="E258" s="88">
        <f t="shared" ref="E258:S258" si="93">-(E243-E318)*1/5+E243</f>
        <v>19.760000000000002</v>
      </c>
      <c r="F258" s="88">
        <f t="shared" si="93"/>
        <v>20.52</v>
      </c>
      <c r="G258" s="88">
        <f t="shared" si="93"/>
        <v>21.28</v>
      </c>
      <c r="H258" s="88">
        <f t="shared" si="93"/>
        <v>22.040000000000003</v>
      </c>
      <c r="I258" s="88">
        <f t="shared" si="93"/>
        <v>22.8</v>
      </c>
      <c r="J258" s="88">
        <f t="shared" si="93"/>
        <v>23.76</v>
      </c>
      <c r="K258" s="88">
        <f t="shared" si="93"/>
        <v>24.72</v>
      </c>
      <c r="L258" s="88">
        <f t="shared" si="93"/>
        <v>25.68</v>
      </c>
      <c r="M258" s="88">
        <f t="shared" si="93"/>
        <v>26.64</v>
      </c>
      <c r="N258" s="88">
        <f t="shared" si="93"/>
        <v>27.6</v>
      </c>
      <c r="O258" s="88">
        <f t="shared" si="93"/>
        <v>28.72</v>
      </c>
      <c r="P258" s="88">
        <f t="shared" si="93"/>
        <v>29.84</v>
      </c>
      <c r="Q258" s="88">
        <f t="shared" si="93"/>
        <v>30.96</v>
      </c>
      <c r="R258" s="88">
        <f t="shared" si="93"/>
        <v>32.080000000000005</v>
      </c>
      <c r="S258" s="88">
        <f t="shared" si="93"/>
        <v>33.200000000000003</v>
      </c>
      <c r="T258" s="88">
        <f t="shared" si="91"/>
        <v>34.56</v>
      </c>
      <c r="U258" s="88">
        <f t="shared" si="91"/>
        <v>35.919999999999995</v>
      </c>
      <c r="V258" s="88">
        <f t="shared" si="91"/>
        <v>37.279999999999994</v>
      </c>
      <c r="W258" s="88">
        <f t="shared" si="91"/>
        <v>38.639999999999993</v>
      </c>
      <c r="X258" s="88">
        <f t="shared" si="91"/>
        <v>40</v>
      </c>
      <c r="Y258" s="88">
        <f t="shared" si="91"/>
        <v>41.68</v>
      </c>
      <c r="Z258" s="88">
        <f t="shared" si="91"/>
        <v>43.36</v>
      </c>
      <c r="AA258" s="88">
        <f t="shared" si="91"/>
        <v>45.039999999999992</v>
      </c>
      <c r="AB258" s="88">
        <f t="shared" si="91"/>
        <v>46.719999999999992</v>
      </c>
      <c r="AC258" s="88">
        <f t="shared" si="91"/>
        <v>48.4</v>
      </c>
      <c r="AD258" s="88">
        <f t="shared" si="91"/>
        <v>50.32</v>
      </c>
      <c r="AE258" s="88">
        <f t="shared" si="91"/>
        <v>52.24</v>
      </c>
      <c r="AF258" s="88">
        <f t="shared" si="91"/>
        <v>54.160000000000004</v>
      </c>
      <c r="AG258" s="88">
        <f t="shared" si="91"/>
        <v>56.08</v>
      </c>
      <c r="AH258" s="88">
        <f t="shared" si="91"/>
        <v>58</v>
      </c>
    </row>
    <row r="259" spans="1:34" x14ac:dyDescent="0.2">
      <c r="A259" s="82">
        <v>16</v>
      </c>
      <c r="B259" s="83">
        <v>2.6</v>
      </c>
      <c r="C259" s="84">
        <f t="shared" si="70"/>
        <v>16026</v>
      </c>
      <c r="D259" s="93">
        <f t="shared" si="90"/>
        <v>19</v>
      </c>
      <c r="E259" s="93">
        <f t="shared" ref="E259:S259" si="94">-(E244-E319)*1/5+E244</f>
        <v>19.760000000000002</v>
      </c>
      <c r="F259" s="93">
        <f t="shared" si="94"/>
        <v>20.52</v>
      </c>
      <c r="G259" s="93">
        <f t="shared" si="94"/>
        <v>21.28</v>
      </c>
      <c r="H259" s="93">
        <f t="shared" si="94"/>
        <v>22.040000000000003</v>
      </c>
      <c r="I259" s="93">
        <f t="shared" si="94"/>
        <v>22.8</v>
      </c>
      <c r="J259" s="93">
        <f t="shared" si="94"/>
        <v>23.76</v>
      </c>
      <c r="K259" s="93">
        <f t="shared" si="94"/>
        <v>24.72</v>
      </c>
      <c r="L259" s="93">
        <f t="shared" si="94"/>
        <v>25.68</v>
      </c>
      <c r="M259" s="93">
        <f t="shared" si="94"/>
        <v>26.64</v>
      </c>
      <c r="N259" s="93">
        <f t="shared" si="94"/>
        <v>27.6</v>
      </c>
      <c r="O259" s="93">
        <f t="shared" si="94"/>
        <v>28.919999999999998</v>
      </c>
      <c r="P259" s="93">
        <f t="shared" si="94"/>
        <v>30.24</v>
      </c>
      <c r="Q259" s="93">
        <f t="shared" si="94"/>
        <v>31.559999999999995</v>
      </c>
      <c r="R259" s="93">
        <f t="shared" si="94"/>
        <v>32.879999999999995</v>
      </c>
      <c r="S259" s="93">
        <f t="shared" si="94"/>
        <v>34.200000000000003</v>
      </c>
      <c r="T259" s="93">
        <f t="shared" si="91"/>
        <v>35.519999999999996</v>
      </c>
      <c r="U259" s="93">
        <f t="shared" si="91"/>
        <v>36.839999999999996</v>
      </c>
      <c r="V259" s="93">
        <f t="shared" si="91"/>
        <v>38.159999999999997</v>
      </c>
      <c r="W259" s="93">
        <f t="shared" si="91"/>
        <v>39.479999999999997</v>
      </c>
      <c r="X259" s="93">
        <f t="shared" si="91"/>
        <v>40.799999999999997</v>
      </c>
      <c r="Y259" s="93">
        <f t="shared" si="91"/>
        <v>42.519999999999996</v>
      </c>
      <c r="Z259" s="93">
        <f t="shared" si="91"/>
        <v>44.239999999999995</v>
      </c>
      <c r="AA259" s="93">
        <f t="shared" si="91"/>
        <v>45.959999999999994</v>
      </c>
      <c r="AB259" s="93">
        <f t="shared" si="91"/>
        <v>47.679999999999993</v>
      </c>
      <c r="AC259" s="93">
        <f t="shared" si="91"/>
        <v>49.4</v>
      </c>
      <c r="AD259" s="93">
        <f t="shared" si="91"/>
        <v>51.480000000000004</v>
      </c>
      <c r="AE259" s="93">
        <f t="shared" si="91"/>
        <v>53.56</v>
      </c>
      <c r="AF259" s="93">
        <f t="shared" si="91"/>
        <v>55.640000000000008</v>
      </c>
      <c r="AG259" s="93">
        <f t="shared" si="91"/>
        <v>57.720000000000013</v>
      </c>
      <c r="AH259" s="93">
        <f t="shared" si="91"/>
        <v>59.8</v>
      </c>
    </row>
    <row r="260" spans="1:34" x14ac:dyDescent="0.2">
      <c r="A260" s="82">
        <v>16</v>
      </c>
      <c r="B260" s="92">
        <v>2.8</v>
      </c>
      <c r="C260" s="84">
        <f t="shared" si="70"/>
        <v>16028</v>
      </c>
      <c r="D260" s="88">
        <f t="shared" si="90"/>
        <v>20</v>
      </c>
      <c r="E260" s="88">
        <f t="shared" ref="E260:S260" si="95">-(E245-E320)*1/5+E245</f>
        <v>20.76</v>
      </c>
      <c r="F260" s="88">
        <f t="shared" si="95"/>
        <v>21.520000000000003</v>
      </c>
      <c r="G260" s="88">
        <f t="shared" si="95"/>
        <v>22.28</v>
      </c>
      <c r="H260" s="88">
        <f t="shared" si="95"/>
        <v>23.040000000000003</v>
      </c>
      <c r="I260" s="88">
        <f t="shared" si="95"/>
        <v>23.8</v>
      </c>
      <c r="J260" s="88">
        <f t="shared" si="95"/>
        <v>24.72</v>
      </c>
      <c r="K260" s="88">
        <f t="shared" si="95"/>
        <v>25.64</v>
      </c>
      <c r="L260" s="88">
        <f t="shared" si="95"/>
        <v>26.560000000000002</v>
      </c>
      <c r="M260" s="88">
        <f t="shared" si="95"/>
        <v>27.48</v>
      </c>
      <c r="N260" s="88">
        <f t="shared" si="95"/>
        <v>28.4</v>
      </c>
      <c r="O260" s="88">
        <f t="shared" si="95"/>
        <v>29.56</v>
      </c>
      <c r="P260" s="88">
        <f t="shared" si="95"/>
        <v>30.72</v>
      </c>
      <c r="Q260" s="88">
        <f t="shared" si="95"/>
        <v>31.880000000000003</v>
      </c>
      <c r="R260" s="88">
        <f t="shared" si="95"/>
        <v>33.040000000000006</v>
      </c>
      <c r="S260" s="88">
        <f t="shared" si="95"/>
        <v>34.200000000000003</v>
      </c>
      <c r="T260" s="88">
        <f t="shared" si="91"/>
        <v>35.72</v>
      </c>
      <c r="U260" s="88">
        <f t="shared" si="91"/>
        <v>37.24</v>
      </c>
      <c r="V260" s="88">
        <f t="shared" si="91"/>
        <v>38.760000000000005</v>
      </c>
      <c r="W260" s="88">
        <f t="shared" si="91"/>
        <v>40.28</v>
      </c>
      <c r="X260" s="88">
        <f t="shared" si="91"/>
        <v>41.8</v>
      </c>
      <c r="Y260" s="88">
        <f t="shared" si="91"/>
        <v>43.519999999999996</v>
      </c>
      <c r="Z260" s="88">
        <f t="shared" si="91"/>
        <v>45.239999999999995</v>
      </c>
      <c r="AA260" s="88">
        <f t="shared" si="91"/>
        <v>46.959999999999994</v>
      </c>
      <c r="AB260" s="88">
        <f t="shared" si="91"/>
        <v>48.679999999999993</v>
      </c>
      <c r="AC260" s="88">
        <f t="shared" si="91"/>
        <v>50.4</v>
      </c>
      <c r="AD260" s="88">
        <f t="shared" si="91"/>
        <v>52.480000000000004</v>
      </c>
      <c r="AE260" s="88">
        <f t="shared" si="91"/>
        <v>54.56</v>
      </c>
      <c r="AF260" s="88">
        <f t="shared" si="91"/>
        <v>56.640000000000008</v>
      </c>
      <c r="AG260" s="88">
        <f t="shared" si="91"/>
        <v>58.720000000000013</v>
      </c>
      <c r="AH260" s="88">
        <f t="shared" si="91"/>
        <v>60.8</v>
      </c>
    </row>
    <row r="261" spans="1:34" x14ac:dyDescent="0.2">
      <c r="A261" s="82">
        <v>16</v>
      </c>
      <c r="B261" s="83">
        <v>3</v>
      </c>
      <c r="C261" s="84">
        <f t="shared" si="70"/>
        <v>16030</v>
      </c>
      <c r="D261" s="93">
        <f t="shared" si="90"/>
        <v>20</v>
      </c>
      <c r="E261" s="93">
        <f t="shared" ref="E261:S261" si="96">-(E246-E321)*1/5+E246</f>
        <v>20.76</v>
      </c>
      <c r="F261" s="93">
        <f t="shared" si="96"/>
        <v>21.520000000000003</v>
      </c>
      <c r="G261" s="93">
        <f t="shared" si="96"/>
        <v>22.28</v>
      </c>
      <c r="H261" s="93">
        <f t="shared" si="96"/>
        <v>23.040000000000003</v>
      </c>
      <c r="I261" s="93">
        <f t="shared" si="96"/>
        <v>23.8</v>
      </c>
      <c r="J261" s="93">
        <f t="shared" si="96"/>
        <v>24.76</v>
      </c>
      <c r="K261" s="93">
        <f t="shared" si="96"/>
        <v>25.72</v>
      </c>
      <c r="L261" s="93">
        <f t="shared" si="96"/>
        <v>26.68</v>
      </c>
      <c r="M261" s="93">
        <f t="shared" si="96"/>
        <v>27.64</v>
      </c>
      <c r="N261" s="93">
        <f t="shared" si="96"/>
        <v>28.6</v>
      </c>
      <c r="O261" s="93">
        <f t="shared" si="96"/>
        <v>29.919999999999998</v>
      </c>
      <c r="P261" s="93">
        <f t="shared" si="96"/>
        <v>31.24</v>
      </c>
      <c r="Q261" s="93">
        <f t="shared" si="96"/>
        <v>32.559999999999995</v>
      </c>
      <c r="R261" s="93">
        <f t="shared" si="96"/>
        <v>33.879999999999995</v>
      </c>
      <c r="S261" s="93">
        <f t="shared" si="96"/>
        <v>35.200000000000003</v>
      </c>
      <c r="T261" s="93">
        <f t="shared" si="91"/>
        <v>36.72</v>
      </c>
      <c r="U261" s="93">
        <f t="shared" si="91"/>
        <v>38.24</v>
      </c>
      <c r="V261" s="93">
        <f t="shared" si="91"/>
        <v>39.760000000000005</v>
      </c>
      <c r="W261" s="93">
        <f t="shared" si="91"/>
        <v>41.28</v>
      </c>
      <c r="X261" s="93">
        <f t="shared" si="91"/>
        <v>42.8</v>
      </c>
      <c r="Y261" s="93">
        <f t="shared" si="91"/>
        <v>44.519999999999996</v>
      </c>
      <c r="Z261" s="93">
        <f t="shared" si="91"/>
        <v>46.239999999999995</v>
      </c>
      <c r="AA261" s="93">
        <f t="shared" si="91"/>
        <v>47.959999999999994</v>
      </c>
      <c r="AB261" s="93">
        <f t="shared" si="91"/>
        <v>49.679999999999993</v>
      </c>
      <c r="AC261" s="93">
        <f t="shared" si="91"/>
        <v>51.4</v>
      </c>
      <c r="AD261" s="93">
        <f t="shared" si="91"/>
        <v>53.480000000000004</v>
      </c>
      <c r="AE261" s="93">
        <f t="shared" si="91"/>
        <v>55.56</v>
      </c>
      <c r="AF261" s="93">
        <f t="shared" si="91"/>
        <v>57.640000000000008</v>
      </c>
      <c r="AG261" s="93">
        <f t="shared" si="91"/>
        <v>59.720000000000013</v>
      </c>
      <c r="AH261" s="93">
        <f t="shared" si="91"/>
        <v>61.8</v>
      </c>
    </row>
    <row r="262" spans="1:34" x14ac:dyDescent="0.2">
      <c r="A262" s="82">
        <v>17</v>
      </c>
      <c r="B262" s="83">
        <v>0</v>
      </c>
      <c r="C262" s="84">
        <f t="shared" si="70"/>
        <v>17000</v>
      </c>
      <c r="D262" s="93">
        <v>14.4</v>
      </c>
      <c r="E262" s="93">
        <v>15.12</v>
      </c>
      <c r="F262" s="93">
        <v>15.84</v>
      </c>
      <c r="G262" s="93">
        <v>16.559999999999999</v>
      </c>
      <c r="H262" s="93">
        <v>17.28</v>
      </c>
      <c r="I262" s="93">
        <v>18</v>
      </c>
      <c r="J262" s="93">
        <v>18.52</v>
      </c>
      <c r="K262" s="93">
        <v>19.04</v>
      </c>
      <c r="L262" s="93">
        <v>19.559999999999999</v>
      </c>
      <c r="M262" s="93">
        <v>20.079999999999998</v>
      </c>
      <c r="N262" s="93">
        <v>20.6</v>
      </c>
      <c r="O262" s="93">
        <v>21.52</v>
      </c>
      <c r="P262" s="93">
        <v>22.44</v>
      </c>
      <c r="Q262" s="93">
        <v>23.36</v>
      </c>
      <c r="R262" s="93">
        <v>24.28</v>
      </c>
      <c r="S262" s="93">
        <v>25.2</v>
      </c>
      <c r="T262" s="93">
        <v>26.12</v>
      </c>
      <c r="U262" s="93">
        <v>27.04</v>
      </c>
      <c r="V262" s="93">
        <v>27.96</v>
      </c>
      <c r="W262" s="93">
        <v>28.88</v>
      </c>
      <c r="X262" s="93">
        <v>29.8</v>
      </c>
      <c r="Y262" s="93">
        <v>30.92</v>
      </c>
      <c r="Z262" s="93">
        <v>32.04</v>
      </c>
      <c r="AA262" s="93">
        <v>33.159999999999997</v>
      </c>
      <c r="AB262" s="93">
        <v>34.28</v>
      </c>
      <c r="AC262" s="93">
        <v>35.4</v>
      </c>
      <c r="AD262" s="93">
        <v>36.76</v>
      </c>
      <c r="AE262" s="93">
        <v>38.119999999999997</v>
      </c>
      <c r="AF262" s="93">
        <v>39.479999999999997</v>
      </c>
      <c r="AG262" s="93">
        <v>40.840000000000003</v>
      </c>
      <c r="AH262" s="93">
        <v>42.2</v>
      </c>
    </row>
    <row r="263" spans="1:34" x14ac:dyDescent="0.2">
      <c r="A263" s="82">
        <v>17</v>
      </c>
      <c r="B263" s="86">
        <v>0.4</v>
      </c>
      <c r="C263" s="84">
        <f t="shared" si="70"/>
        <v>17004</v>
      </c>
      <c r="D263" s="88">
        <f t="shared" ref="D263:AH271" si="97">-(D233-D308)*1/5+D248</f>
        <v>14.399999999999999</v>
      </c>
      <c r="E263" s="88">
        <f t="shared" si="97"/>
        <v>15.120000000000001</v>
      </c>
      <c r="F263" s="88">
        <f t="shared" si="97"/>
        <v>15.840000000000002</v>
      </c>
      <c r="G263" s="88">
        <f t="shared" si="97"/>
        <v>16.559999999999999</v>
      </c>
      <c r="H263" s="88">
        <f t="shared" si="97"/>
        <v>17.28</v>
      </c>
      <c r="I263" s="88">
        <f t="shared" si="97"/>
        <v>18</v>
      </c>
      <c r="J263" s="88">
        <f t="shared" si="97"/>
        <v>18.520000000000003</v>
      </c>
      <c r="K263" s="88">
        <f t="shared" si="97"/>
        <v>19.04</v>
      </c>
      <c r="L263" s="88">
        <f t="shared" si="97"/>
        <v>19.560000000000002</v>
      </c>
      <c r="M263" s="88">
        <f t="shared" si="97"/>
        <v>20.080000000000005</v>
      </c>
      <c r="N263" s="88">
        <f t="shared" si="97"/>
        <v>20.6</v>
      </c>
      <c r="O263" s="88">
        <f t="shared" si="97"/>
        <v>21.520000000000003</v>
      </c>
      <c r="P263" s="88">
        <f t="shared" si="97"/>
        <v>22.439999999999998</v>
      </c>
      <c r="Q263" s="88">
        <f t="shared" si="97"/>
        <v>23.36</v>
      </c>
      <c r="R263" s="88">
        <f t="shared" si="97"/>
        <v>24.28</v>
      </c>
      <c r="S263" s="88">
        <f t="shared" si="97"/>
        <v>25.200000000000003</v>
      </c>
      <c r="T263" s="88">
        <f t="shared" si="97"/>
        <v>26.119999999999997</v>
      </c>
      <c r="U263" s="88">
        <f t="shared" si="97"/>
        <v>27.04</v>
      </c>
      <c r="V263" s="88">
        <f t="shared" si="97"/>
        <v>27.96</v>
      </c>
      <c r="W263" s="88">
        <f t="shared" si="97"/>
        <v>28.880000000000003</v>
      </c>
      <c r="X263" s="88">
        <f t="shared" si="97"/>
        <v>29.799999999999997</v>
      </c>
      <c r="Y263" s="88">
        <f t="shared" si="97"/>
        <v>30.92</v>
      </c>
      <c r="Z263" s="88">
        <f t="shared" si="97"/>
        <v>32.040000000000006</v>
      </c>
      <c r="AA263" s="88">
        <f t="shared" si="97"/>
        <v>33.160000000000011</v>
      </c>
      <c r="AB263" s="88">
        <f t="shared" si="97"/>
        <v>34.28</v>
      </c>
      <c r="AC263" s="88">
        <f t="shared" si="97"/>
        <v>35.400000000000006</v>
      </c>
      <c r="AD263" s="88">
        <f t="shared" si="97"/>
        <v>36.76</v>
      </c>
      <c r="AE263" s="88">
        <f t="shared" si="97"/>
        <v>38.120000000000005</v>
      </c>
      <c r="AF263" s="88">
        <f t="shared" si="97"/>
        <v>39.479999999999997</v>
      </c>
      <c r="AG263" s="88">
        <f t="shared" si="97"/>
        <v>40.840000000000003</v>
      </c>
      <c r="AH263" s="88">
        <f t="shared" si="97"/>
        <v>42.2</v>
      </c>
    </row>
    <row r="264" spans="1:34" x14ac:dyDescent="0.2">
      <c r="A264" s="82">
        <v>17</v>
      </c>
      <c r="B264" s="83">
        <v>0.6</v>
      </c>
      <c r="C264" s="84">
        <f t="shared" si="70"/>
        <v>17006</v>
      </c>
      <c r="D264" s="93">
        <f t="shared" si="97"/>
        <v>15.399999999999999</v>
      </c>
      <c r="E264" s="93">
        <f t="shared" si="97"/>
        <v>15.920000000000002</v>
      </c>
      <c r="F264" s="93">
        <f t="shared" si="97"/>
        <v>16.440000000000005</v>
      </c>
      <c r="G264" s="93">
        <f t="shared" si="97"/>
        <v>16.96</v>
      </c>
      <c r="H264" s="93">
        <f t="shared" si="97"/>
        <v>17.480000000000004</v>
      </c>
      <c r="I264" s="93">
        <f t="shared" si="97"/>
        <v>18</v>
      </c>
      <c r="J264" s="93">
        <f t="shared" si="97"/>
        <v>18.720000000000002</v>
      </c>
      <c r="K264" s="93">
        <f t="shared" si="97"/>
        <v>19.439999999999998</v>
      </c>
      <c r="L264" s="93">
        <f t="shared" si="97"/>
        <v>20.16</v>
      </c>
      <c r="M264" s="93">
        <f t="shared" si="97"/>
        <v>20.880000000000003</v>
      </c>
      <c r="N264" s="93">
        <f t="shared" si="97"/>
        <v>21.6</v>
      </c>
      <c r="O264" s="93">
        <f t="shared" si="97"/>
        <v>22.439999999999998</v>
      </c>
      <c r="P264" s="93">
        <f t="shared" si="97"/>
        <v>23.28</v>
      </c>
      <c r="Q264" s="93">
        <f t="shared" si="97"/>
        <v>24.120000000000005</v>
      </c>
      <c r="R264" s="93">
        <f t="shared" si="97"/>
        <v>24.96</v>
      </c>
      <c r="S264" s="93">
        <f t="shared" si="97"/>
        <v>25.799999999999997</v>
      </c>
      <c r="T264" s="93">
        <f t="shared" si="97"/>
        <v>26.799999999999997</v>
      </c>
      <c r="U264" s="93">
        <f t="shared" si="97"/>
        <v>27.799999999999997</v>
      </c>
      <c r="V264" s="93">
        <f t="shared" si="97"/>
        <v>28.799999999999997</v>
      </c>
      <c r="W264" s="93">
        <f t="shared" si="97"/>
        <v>29.799999999999997</v>
      </c>
      <c r="X264" s="93">
        <f t="shared" si="97"/>
        <v>30.799999999999997</v>
      </c>
      <c r="Y264" s="93">
        <f t="shared" si="97"/>
        <v>32.04</v>
      </c>
      <c r="Z264" s="93">
        <f t="shared" si="97"/>
        <v>33.28</v>
      </c>
      <c r="AA264" s="93">
        <f t="shared" si="97"/>
        <v>34.520000000000003</v>
      </c>
      <c r="AB264" s="93">
        <f t="shared" si="97"/>
        <v>35.759999999999991</v>
      </c>
      <c r="AC264" s="93">
        <f t="shared" si="97"/>
        <v>37</v>
      </c>
      <c r="AD264" s="93">
        <f t="shared" si="97"/>
        <v>38.360000000000007</v>
      </c>
      <c r="AE264" s="93">
        <f t="shared" si="97"/>
        <v>39.72</v>
      </c>
      <c r="AF264" s="93">
        <f t="shared" si="97"/>
        <v>41.080000000000005</v>
      </c>
      <c r="AG264" s="93">
        <f t="shared" si="97"/>
        <v>42.44</v>
      </c>
      <c r="AH264" s="93">
        <f t="shared" si="97"/>
        <v>43.8</v>
      </c>
    </row>
    <row r="265" spans="1:34" x14ac:dyDescent="0.2">
      <c r="A265" s="82">
        <v>17</v>
      </c>
      <c r="B265" s="92">
        <v>0.8</v>
      </c>
      <c r="C265" s="84">
        <f t="shared" ref="C265:C286" si="98">(A265*100+B265)*10</f>
        <v>17008</v>
      </c>
      <c r="D265" s="88">
        <f t="shared" si="97"/>
        <v>15.399999999999999</v>
      </c>
      <c r="E265" s="88">
        <f t="shared" si="97"/>
        <v>15.920000000000002</v>
      </c>
      <c r="F265" s="88">
        <f t="shared" si="97"/>
        <v>16.440000000000005</v>
      </c>
      <c r="G265" s="88">
        <f t="shared" si="97"/>
        <v>16.96</v>
      </c>
      <c r="H265" s="88">
        <f t="shared" si="97"/>
        <v>17.480000000000004</v>
      </c>
      <c r="I265" s="88">
        <f t="shared" si="97"/>
        <v>18</v>
      </c>
      <c r="J265" s="88">
        <f t="shared" si="97"/>
        <v>18.720000000000002</v>
      </c>
      <c r="K265" s="88">
        <f t="shared" si="97"/>
        <v>19.439999999999998</v>
      </c>
      <c r="L265" s="88">
        <f t="shared" si="97"/>
        <v>20.16</v>
      </c>
      <c r="M265" s="88">
        <f t="shared" si="97"/>
        <v>20.880000000000003</v>
      </c>
      <c r="N265" s="88">
        <f t="shared" si="97"/>
        <v>21.6</v>
      </c>
      <c r="O265" s="88">
        <f t="shared" si="97"/>
        <v>22.520000000000003</v>
      </c>
      <c r="P265" s="88">
        <f t="shared" si="97"/>
        <v>23.439999999999998</v>
      </c>
      <c r="Q265" s="88">
        <f t="shared" si="97"/>
        <v>24.36</v>
      </c>
      <c r="R265" s="88">
        <f t="shared" si="97"/>
        <v>25.28</v>
      </c>
      <c r="S265" s="88">
        <f t="shared" si="97"/>
        <v>26.200000000000003</v>
      </c>
      <c r="T265" s="88">
        <f t="shared" si="97"/>
        <v>27.24</v>
      </c>
      <c r="U265" s="88">
        <f t="shared" si="97"/>
        <v>28.28</v>
      </c>
      <c r="V265" s="88">
        <f t="shared" si="97"/>
        <v>29.32</v>
      </c>
      <c r="W265" s="88">
        <f t="shared" si="97"/>
        <v>30.360000000000007</v>
      </c>
      <c r="X265" s="88">
        <f t="shared" si="97"/>
        <v>31.400000000000002</v>
      </c>
      <c r="Y265" s="88">
        <f t="shared" si="97"/>
        <v>32.72</v>
      </c>
      <c r="Z265" s="88">
        <f t="shared" si="97"/>
        <v>34.039999999999992</v>
      </c>
      <c r="AA265" s="88">
        <f t="shared" si="97"/>
        <v>35.359999999999992</v>
      </c>
      <c r="AB265" s="88">
        <f t="shared" si="97"/>
        <v>36.679999999999993</v>
      </c>
      <c r="AC265" s="88">
        <f t="shared" si="97"/>
        <v>38</v>
      </c>
      <c r="AD265" s="88">
        <f t="shared" si="97"/>
        <v>39.440000000000005</v>
      </c>
      <c r="AE265" s="88">
        <f t="shared" si="97"/>
        <v>40.88000000000001</v>
      </c>
      <c r="AF265" s="88">
        <f t="shared" si="97"/>
        <v>42.32</v>
      </c>
      <c r="AG265" s="88">
        <f t="shared" si="97"/>
        <v>43.760000000000005</v>
      </c>
      <c r="AH265" s="88">
        <f t="shared" si="97"/>
        <v>45.2</v>
      </c>
    </row>
    <row r="266" spans="1:34" x14ac:dyDescent="0.2">
      <c r="A266" s="82">
        <v>17</v>
      </c>
      <c r="B266" s="83">
        <v>1</v>
      </c>
      <c r="C266" s="84">
        <f t="shared" si="98"/>
        <v>17010</v>
      </c>
      <c r="D266" s="93">
        <f t="shared" si="97"/>
        <v>16</v>
      </c>
      <c r="E266" s="93">
        <f t="shared" si="97"/>
        <v>16.600000000000001</v>
      </c>
      <c r="F266" s="93">
        <f t="shared" si="97"/>
        <v>17.200000000000003</v>
      </c>
      <c r="G266" s="93">
        <f t="shared" si="97"/>
        <v>17.800000000000004</v>
      </c>
      <c r="H266" s="93">
        <f t="shared" si="97"/>
        <v>18.400000000000006</v>
      </c>
      <c r="I266" s="93">
        <f t="shared" si="97"/>
        <v>19</v>
      </c>
      <c r="J266" s="93">
        <f t="shared" si="97"/>
        <v>19.720000000000002</v>
      </c>
      <c r="K266" s="93">
        <f t="shared" si="97"/>
        <v>20.440000000000005</v>
      </c>
      <c r="L266" s="93">
        <f t="shared" si="97"/>
        <v>21.16</v>
      </c>
      <c r="M266" s="93">
        <f t="shared" si="97"/>
        <v>21.880000000000003</v>
      </c>
      <c r="N266" s="93">
        <f t="shared" si="97"/>
        <v>22.6</v>
      </c>
      <c r="O266" s="93">
        <f t="shared" si="97"/>
        <v>23.439999999999998</v>
      </c>
      <c r="P266" s="93">
        <f t="shared" si="97"/>
        <v>24.28</v>
      </c>
      <c r="Q266" s="93">
        <f t="shared" si="97"/>
        <v>25.120000000000005</v>
      </c>
      <c r="R266" s="93">
        <f t="shared" si="97"/>
        <v>25.96</v>
      </c>
      <c r="S266" s="93">
        <f t="shared" si="97"/>
        <v>26.799999999999997</v>
      </c>
      <c r="T266" s="93">
        <f t="shared" si="97"/>
        <v>27.919999999999998</v>
      </c>
      <c r="U266" s="93">
        <f t="shared" si="97"/>
        <v>29.04</v>
      </c>
      <c r="V266" s="93">
        <f t="shared" si="97"/>
        <v>30.160000000000004</v>
      </c>
      <c r="W266" s="93">
        <f t="shared" si="97"/>
        <v>31.280000000000005</v>
      </c>
      <c r="X266" s="93">
        <f t="shared" si="97"/>
        <v>32.400000000000006</v>
      </c>
      <c r="Y266" s="93">
        <f t="shared" si="97"/>
        <v>33.72</v>
      </c>
      <c r="Z266" s="93">
        <f t="shared" si="97"/>
        <v>35.039999999999992</v>
      </c>
      <c r="AA266" s="93">
        <f t="shared" si="97"/>
        <v>36.359999999999992</v>
      </c>
      <c r="AB266" s="93">
        <f t="shared" si="97"/>
        <v>37.679999999999993</v>
      </c>
      <c r="AC266" s="93">
        <f t="shared" si="97"/>
        <v>39</v>
      </c>
      <c r="AD266" s="93">
        <f t="shared" si="97"/>
        <v>40.56</v>
      </c>
      <c r="AE266" s="93">
        <f t="shared" si="97"/>
        <v>42.120000000000005</v>
      </c>
      <c r="AF266" s="93">
        <f t="shared" si="97"/>
        <v>43.679999999999993</v>
      </c>
      <c r="AG266" s="93">
        <f t="shared" si="97"/>
        <v>45.239999999999995</v>
      </c>
      <c r="AH266" s="93">
        <f t="shared" si="97"/>
        <v>46.8</v>
      </c>
    </row>
    <row r="267" spans="1:34" x14ac:dyDescent="0.2">
      <c r="A267" s="82">
        <v>17</v>
      </c>
      <c r="B267" s="92">
        <v>1.2</v>
      </c>
      <c r="C267" s="84">
        <f t="shared" si="98"/>
        <v>17012</v>
      </c>
      <c r="D267" s="88">
        <f t="shared" si="97"/>
        <v>16</v>
      </c>
      <c r="E267" s="88">
        <f t="shared" si="97"/>
        <v>16.600000000000001</v>
      </c>
      <c r="F267" s="88">
        <f t="shared" si="97"/>
        <v>17.200000000000003</v>
      </c>
      <c r="G267" s="88">
        <f t="shared" si="97"/>
        <v>17.800000000000004</v>
      </c>
      <c r="H267" s="88">
        <f t="shared" si="97"/>
        <v>18.400000000000006</v>
      </c>
      <c r="I267" s="88">
        <f t="shared" si="97"/>
        <v>19</v>
      </c>
      <c r="J267" s="88">
        <f t="shared" si="97"/>
        <v>19.720000000000002</v>
      </c>
      <c r="K267" s="88">
        <f t="shared" si="97"/>
        <v>20.440000000000005</v>
      </c>
      <c r="L267" s="88">
        <f t="shared" si="97"/>
        <v>21.16</v>
      </c>
      <c r="M267" s="88">
        <f t="shared" si="97"/>
        <v>21.880000000000003</v>
      </c>
      <c r="N267" s="88">
        <f t="shared" si="97"/>
        <v>22.6</v>
      </c>
      <c r="O267" s="88">
        <f t="shared" si="97"/>
        <v>23.639999999999997</v>
      </c>
      <c r="P267" s="88">
        <f t="shared" si="97"/>
        <v>24.68</v>
      </c>
      <c r="Q267" s="88">
        <f t="shared" si="97"/>
        <v>25.720000000000002</v>
      </c>
      <c r="R267" s="88">
        <f t="shared" si="97"/>
        <v>26.759999999999998</v>
      </c>
      <c r="S267" s="88">
        <f t="shared" si="97"/>
        <v>27.799999999999997</v>
      </c>
      <c r="T267" s="88">
        <f t="shared" si="97"/>
        <v>28.92</v>
      </c>
      <c r="U267" s="88">
        <f t="shared" si="97"/>
        <v>30.040000000000006</v>
      </c>
      <c r="V267" s="88">
        <f t="shared" si="97"/>
        <v>31.160000000000007</v>
      </c>
      <c r="W267" s="88">
        <f t="shared" si="97"/>
        <v>32.28</v>
      </c>
      <c r="X267" s="88">
        <f t="shared" si="97"/>
        <v>33.400000000000006</v>
      </c>
      <c r="Y267" s="88">
        <f t="shared" si="97"/>
        <v>34.76</v>
      </c>
      <c r="Z267" s="88">
        <f t="shared" si="97"/>
        <v>36.120000000000005</v>
      </c>
      <c r="AA267" s="88">
        <f t="shared" si="97"/>
        <v>37.479999999999997</v>
      </c>
      <c r="AB267" s="88">
        <f t="shared" si="97"/>
        <v>38.840000000000003</v>
      </c>
      <c r="AC267" s="88">
        <f t="shared" si="97"/>
        <v>40.200000000000003</v>
      </c>
      <c r="AD267" s="88">
        <f t="shared" si="97"/>
        <v>41.720000000000006</v>
      </c>
      <c r="AE267" s="88">
        <f t="shared" si="97"/>
        <v>43.239999999999995</v>
      </c>
      <c r="AF267" s="88">
        <f t="shared" si="97"/>
        <v>44.76</v>
      </c>
      <c r="AG267" s="88">
        <f t="shared" si="97"/>
        <v>46.28</v>
      </c>
      <c r="AH267" s="88">
        <f t="shared" si="97"/>
        <v>47.8</v>
      </c>
    </row>
    <row r="268" spans="1:34" x14ac:dyDescent="0.2">
      <c r="A268" s="82">
        <v>17</v>
      </c>
      <c r="B268" s="83">
        <v>1.4</v>
      </c>
      <c r="C268" s="84">
        <f t="shared" si="98"/>
        <v>17014</v>
      </c>
      <c r="D268" s="93">
        <f t="shared" si="97"/>
        <v>16.399999999999999</v>
      </c>
      <c r="E268" s="93">
        <f t="shared" si="97"/>
        <v>17.040000000000003</v>
      </c>
      <c r="F268" s="93">
        <f t="shared" si="97"/>
        <v>17.68</v>
      </c>
      <c r="G268" s="93">
        <f t="shared" si="97"/>
        <v>18.320000000000004</v>
      </c>
      <c r="H268" s="93">
        <f t="shared" si="97"/>
        <v>18.96</v>
      </c>
      <c r="I268" s="93">
        <f t="shared" si="97"/>
        <v>19.600000000000001</v>
      </c>
      <c r="J268" s="93">
        <f t="shared" si="97"/>
        <v>20.320000000000004</v>
      </c>
      <c r="K268" s="93">
        <f t="shared" si="97"/>
        <v>21.04</v>
      </c>
      <c r="L268" s="93">
        <f t="shared" si="97"/>
        <v>21.76</v>
      </c>
      <c r="M268" s="93">
        <f t="shared" si="97"/>
        <v>22.480000000000004</v>
      </c>
      <c r="N268" s="93">
        <f t="shared" si="97"/>
        <v>23.200000000000003</v>
      </c>
      <c r="O268" s="93">
        <f t="shared" si="97"/>
        <v>24.119999999999997</v>
      </c>
      <c r="P268" s="93">
        <f t="shared" si="97"/>
        <v>25.04</v>
      </c>
      <c r="Q268" s="93">
        <f t="shared" si="97"/>
        <v>25.96</v>
      </c>
      <c r="R268" s="93">
        <f t="shared" si="97"/>
        <v>26.880000000000003</v>
      </c>
      <c r="S268" s="93">
        <f t="shared" si="97"/>
        <v>27.799999999999997</v>
      </c>
      <c r="T268" s="93">
        <f t="shared" si="97"/>
        <v>29.04</v>
      </c>
      <c r="U268" s="93">
        <f t="shared" si="97"/>
        <v>30.28</v>
      </c>
      <c r="V268" s="93">
        <f t="shared" si="97"/>
        <v>31.52</v>
      </c>
      <c r="W268" s="93">
        <f t="shared" si="97"/>
        <v>32.759999999999991</v>
      </c>
      <c r="X268" s="93">
        <f t="shared" si="97"/>
        <v>34</v>
      </c>
      <c r="Y268" s="93">
        <f t="shared" si="97"/>
        <v>35.440000000000005</v>
      </c>
      <c r="Z268" s="93">
        <f t="shared" si="97"/>
        <v>36.879999999999995</v>
      </c>
      <c r="AA268" s="93">
        <f t="shared" si="97"/>
        <v>38.32</v>
      </c>
      <c r="AB268" s="93">
        <f t="shared" si="97"/>
        <v>39.760000000000005</v>
      </c>
      <c r="AC268" s="93">
        <f t="shared" si="97"/>
        <v>41.2</v>
      </c>
      <c r="AD268" s="93">
        <f t="shared" si="97"/>
        <v>42.84</v>
      </c>
      <c r="AE268" s="93">
        <f t="shared" si="97"/>
        <v>44.47999999999999</v>
      </c>
      <c r="AF268" s="93">
        <f t="shared" si="97"/>
        <v>46.11999999999999</v>
      </c>
      <c r="AG268" s="93">
        <f t="shared" si="97"/>
        <v>47.759999999999991</v>
      </c>
      <c r="AH268" s="93">
        <f t="shared" si="97"/>
        <v>49.400000000000006</v>
      </c>
    </row>
    <row r="269" spans="1:34" x14ac:dyDescent="0.2">
      <c r="A269" s="82">
        <v>17</v>
      </c>
      <c r="B269" s="92">
        <v>1.6</v>
      </c>
      <c r="C269" s="84">
        <f t="shared" si="98"/>
        <v>17016</v>
      </c>
      <c r="D269" s="88">
        <f t="shared" si="97"/>
        <v>17</v>
      </c>
      <c r="E269" s="88">
        <f t="shared" si="97"/>
        <v>17.600000000000001</v>
      </c>
      <c r="F269" s="88">
        <f t="shared" si="97"/>
        <v>18.200000000000003</v>
      </c>
      <c r="G269" s="88">
        <f t="shared" si="97"/>
        <v>18.800000000000004</v>
      </c>
      <c r="H269" s="88">
        <f t="shared" si="97"/>
        <v>19.400000000000006</v>
      </c>
      <c r="I269" s="88">
        <f t="shared" si="97"/>
        <v>20</v>
      </c>
      <c r="J269" s="88">
        <f t="shared" si="97"/>
        <v>20.720000000000002</v>
      </c>
      <c r="K269" s="88">
        <f t="shared" si="97"/>
        <v>21.440000000000005</v>
      </c>
      <c r="L269" s="88">
        <f t="shared" si="97"/>
        <v>22.16</v>
      </c>
      <c r="M269" s="88">
        <f t="shared" si="97"/>
        <v>22.880000000000003</v>
      </c>
      <c r="N269" s="88">
        <f t="shared" si="97"/>
        <v>23.6</v>
      </c>
      <c r="O269" s="88">
        <f t="shared" si="97"/>
        <v>24.639999999999997</v>
      </c>
      <c r="P269" s="88">
        <f t="shared" si="97"/>
        <v>25.68</v>
      </c>
      <c r="Q269" s="88">
        <f t="shared" si="97"/>
        <v>26.720000000000002</v>
      </c>
      <c r="R269" s="88">
        <f t="shared" si="97"/>
        <v>27.759999999999998</v>
      </c>
      <c r="S269" s="88">
        <f t="shared" si="97"/>
        <v>28.799999999999997</v>
      </c>
      <c r="T269" s="88">
        <f t="shared" si="97"/>
        <v>30.04</v>
      </c>
      <c r="U269" s="88">
        <f t="shared" si="97"/>
        <v>31.28</v>
      </c>
      <c r="V269" s="88">
        <f t="shared" si="97"/>
        <v>32.520000000000003</v>
      </c>
      <c r="W269" s="88">
        <f t="shared" si="97"/>
        <v>33.759999999999991</v>
      </c>
      <c r="X269" s="88">
        <f t="shared" si="97"/>
        <v>35</v>
      </c>
      <c r="Y269" s="88">
        <f t="shared" si="97"/>
        <v>36.440000000000005</v>
      </c>
      <c r="Z269" s="88">
        <f t="shared" si="97"/>
        <v>37.879999999999995</v>
      </c>
      <c r="AA269" s="88">
        <f t="shared" si="97"/>
        <v>39.32</v>
      </c>
      <c r="AB269" s="88">
        <f t="shared" si="97"/>
        <v>40.760000000000005</v>
      </c>
      <c r="AC269" s="88">
        <f t="shared" si="97"/>
        <v>42.2</v>
      </c>
      <c r="AD269" s="88">
        <f t="shared" si="97"/>
        <v>43.84</v>
      </c>
      <c r="AE269" s="88">
        <f t="shared" si="97"/>
        <v>45.47999999999999</v>
      </c>
      <c r="AF269" s="88">
        <f t="shared" si="97"/>
        <v>47.11999999999999</v>
      </c>
      <c r="AG269" s="88">
        <f t="shared" si="97"/>
        <v>48.759999999999991</v>
      </c>
      <c r="AH269" s="88">
        <f t="shared" si="97"/>
        <v>50.400000000000006</v>
      </c>
    </row>
    <row r="270" spans="1:34" x14ac:dyDescent="0.2">
      <c r="A270" s="82">
        <v>17</v>
      </c>
      <c r="B270" s="83">
        <v>1.8</v>
      </c>
      <c r="C270" s="84">
        <f t="shared" si="98"/>
        <v>17018</v>
      </c>
      <c r="D270" s="93">
        <f t="shared" si="97"/>
        <v>17</v>
      </c>
      <c r="E270" s="93">
        <f t="shared" si="97"/>
        <v>17.720000000000002</v>
      </c>
      <c r="F270" s="93">
        <f t="shared" si="97"/>
        <v>18.439999999999998</v>
      </c>
      <c r="G270" s="93">
        <f t="shared" si="97"/>
        <v>19.16</v>
      </c>
      <c r="H270" s="93">
        <f t="shared" si="97"/>
        <v>19.880000000000003</v>
      </c>
      <c r="I270" s="93">
        <f t="shared" si="97"/>
        <v>20.6</v>
      </c>
      <c r="J270" s="93">
        <f t="shared" si="97"/>
        <v>21.320000000000004</v>
      </c>
      <c r="K270" s="93">
        <f t="shared" si="97"/>
        <v>22.04</v>
      </c>
      <c r="L270" s="93">
        <f t="shared" si="97"/>
        <v>22.76</v>
      </c>
      <c r="M270" s="93">
        <f t="shared" si="97"/>
        <v>23.480000000000004</v>
      </c>
      <c r="N270" s="93">
        <f t="shared" si="97"/>
        <v>24.200000000000003</v>
      </c>
      <c r="O270" s="93">
        <f t="shared" si="97"/>
        <v>25.319999999999997</v>
      </c>
      <c r="P270" s="93">
        <f t="shared" si="97"/>
        <v>26.439999999999998</v>
      </c>
      <c r="Q270" s="93">
        <f t="shared" si="97"/>
        <v>27.56</v>
      </c>
      <c r="R270" s="93">
        <f t="shared" si="97"/>
        <v>28.68</v>
      </c>
      <c r="S270" s="93">
        <f t="shared" si="97"/>
        <v>29.799999999999997</v>
      </c>
      <c r="T270" s="93">
        <f t="shared" si="97"/>
        <v>31.04</v>
      </c>
      <c r="U270" s="93">
        <f t="shared" si="97"/>
        <v>32.28</v>
      </c>
      <c r="V270" s="93">
        <f t="shared" si="97"/>
        <v>33.520000000000003</v>
      </c>
      <c r="W270" s="93">
        <f t="shared" si="97"/>
        <v>34.759999999999991</v>
      </c>
      <c r="X270" s="93">
        <f t="shared" si="97"/>
        <v>36</v>
      </c>
      <c r="Y270" s="93">
        <f t="shared" si="97"/>
        <v>37.440000000000005</v>
      </c>
      <c r="Z270" s="93">
        <f t="shared" si="97"/>
        <v>38.879999999999995</v>
      </c>
      <c r="AA270" s="93">
        <f t="shared" si="97"/>
        <v>40.32</v>
      </c>
      <c r="AB270" s="93">
        <f t="shared" si="97"/>
        <v>41.760000000000005</v>
      </c>
      <c r="AC270" s="93">
        <f t="shared" si="97"/>
        <v>43.2</v>
      </c>
      <c r="AD270" s="93">
        <f t="shared" si="97"/>
        <v>44.959999999999994</v>
      </c>
      <c r="AE270" s="93">
        <f t="shared" si="97"/>
        <v>46.72</v>
      </c>
      <c r="AF270" s="93">
        <f t="shared" si="97"/>
        <v>48.480000000000004</v>
      </c>
      <c r="AG270" s="93">
        <f t="shared" si="97"/>
        <v>50.239999999999995</v>
      </c>
      <c r="AH270" s="93">
        <f t="shared" si="97"/>
        <v>52</v>
      </c>
    </row>
    <row r="271" spans="1:34" x14ac:dyDescent="0.2">
      <c r="A271" s="82">
        <v>17</v>
      </c>
      <c r="B271" s="92">
        <v>2</v>
      </c>
      <c r="C271" s="84">
        <f t="shared" si="98"/>
        <v>17020</v>
      </c>
      <c r="D271" s="88">
        <f t="shared" si="97"/>
        <v>17.399999999999999</v>
      </c>
      <c r="E271" s="88">
        <f t="shared" si="97"/>
        <v>18.040000000000003</v>
      </c>
      <c r="F271" s="88">
        <f t="shared" si="97"/>
        <v>18.68</v>
      </c>
      <c r="G271" s="88">
        <f t="shared" si="97"/>
        <v>19.320000000000004</v>
      </c>
      <c r="H271" s="88">
        <f t="shared" si="97"/>
        <v>19.96</v>
      </c>
      <c r="I271" s="88">
        <f t="shared" si="97"/>
        <v>20.6</v>
      </c>
      <c r="J271" s="88">
        <f t="shared" si="97"/>
        <v>21.520000000000003</v>
      </c>
      <c r="K271" s="88">
        <f t="shared" ref="K271:AH271" si="99">-(K241-K316)*1/5+K256</f>
        <v>22.439999999999998</v>
      </c>
      <c r="L271" s="88">
        <f t="shared" si="99"/>
        <v>23.36</v>
      </c>
      <c r="M271" s="88">
        <f t="shared" si="99"/>
        <v>24.28</v>
      </c>
      <c r="N271" s="88">
        <f t="shared" si="99"/>
        <v>25.200000000000003</v>
      </c>
      <c r="O271" s="88">
        <f t="shared" si="99"/>
        <v>26.119999999999997</v>
      </c>
      <c r="P271" s="88">
        <f t="shared" si="99"/>
        <v>27.04</v>
      </c>
      <c r="Q271" s="88">
        <f t="shared" si="99"/>
        <v>27.96</v>
      </c>
      <c r="R271" s="88">
        <f t="shared" si="99"/>
        <v>28.880000000000003</v>
      </c>
      <c r="S271" s="88">
        <f t="shared" si="99"/>
        <v>29.799999999999997</v>
      </c>
      <c r="T271" s="88">
        <f t="shared" si="99"/>
        <v>31.160000000000004</v>
      </c>
      <c r="U271" s="88">
        <f t="shared" si="99"/>
        <v>32.519999999999996</v>
      </c>
      <c r="V271" s="88">
        <f t="shared" si="99"/>
        <v>33.880000000000003</v>
      </c>
      <c r="W271" s="88">
        <f t="shared" si="99"/>
        <v>35.240000000000009</v>
      </c>
      <c r="X271" s="88">
        <f t="shared" si="99"/>
        <v>36.599999999999994</v>
      </c>
      <c r="Y271" s="88">
        <f t="shared" si="99"/>
        <v>38.119999999999997</v>
      </c>
      <c r="Z271" s="88">
        <f t="shared" si="99"/>
        <v>39.64</v>
      </c>
      <c r="AA271" s="88">
        <f t="shared" si="99"/>
        <v>41.160000000000004</v>
      </c>
      <c r="AB271" s="88">
        <f t="shared" si="99"/>
        <v>42.680000000000007</v>
      </c>
      <c r="AC271" s="88">
        <f t="shared" si="99"/>
        <v>44.2</v>
      </c>
      <c r="AD271" s="88">
        <f t="shared" si="99"/>
        <v>45.959999999999994</v>
      </c>
      <c r="AE271" s="88">
        <f t="shared" si="99"/>
        <v>47.72</v>
      </c>
      <c r="AF271" s="88">
        <f t="shared" si="99"/>
        <v>49.480000000000004</v>
      </c>
      <c r="AG271" s="88">
        <f t="shared" si="99"/>
        <v>51.239999999999995</v>
      </c>
      <c r="AH271" s="88">
        <f t="shared" si="99"/>
        <v>53</v>
      </c>
    </row>
    <row r="272" spans="1:34" x14ac:dyDescent="0.2">
      <c r="A272" s="82">
        <v>17</v>
      </c>
      <c r="B272" s="83">
        <v>2.2000000000000002</v>
      </c>
      <c r="C272" s="84">
        <f t="shared" si="98"/>
        <v>17022</v>
      </c>
      <c r="D272" s="93">
        <f t="shared" ref="D272:AH276" si="100">-(D242-D317)*1/5+D257</f>
        <v>18</v>
      </c>
      <c r="E272" s="93">
        <f t="shared" si="100"/>
        <v>18.600000000000001</v>
      </c>
      <c r="F272" s="93">
        <f t="shared" si="100"/>
        <v>19.200000000000003</v>
      </c>
      <c r="G272" s="93">
        <f t="shared" si="100"/>
        <v>19.800000000000004</v>
      </c>
      <c r="H272" s="93">
        <f t="shared" si="100"/>
        <v>20.400000000000006</v>
      </c>
      <c r="I272" s="93">
        <f t="shared" si="100"/>
        <v>21</v>
      </c>
      <c r="J272" s="93">
        <f t="shared" si="100"/>
        <v>21.840000000000003</v>
      </c>
      <c r="K272" s="93">
        <f t="shared" si="100"/>
        <v>22.68</v>
      </c>
      <c r="L272" s="93">
        <f t="shared" si="100"/>
        <v>23.520000000000003</v>
      </c>
      <c r="M272" s="93">
        <f t="shared" si="100"/>
        <v>24.36</v>
      </c>
      <c r="N272" s="93">
        <f t="shared" si="100"/>
        <v>25.200000000000003</v>
      </c>
      <c r="O272" s="93">
        <f t="shared" si="100"/>
        <v>26.319999999999997</v>
      </c>
      <c r="P272" s="93">
        <f t="shared" si="100"/>
        <v>27.439999999999998</v>
      </c>
      <c r="Q272" s="93">
        <f t="shared" si="100"/>
        <v>28.56</v>
      </c>
      <c r="R272" s="93">
        <f t="shared" si="100"/>
        <v>29.68</v>
      </c>
      <c r="S272" s="93">
        <f t="shared" si="100"/>
        <v>30.799999999999997</v>
      </c>
      <c r="T272" s="93">
        <f t="shared" si="100"/>
        <v>32.04</v>
      </c>
      <c r="U272" s="93">
        <f t="shared" si="100"/>
        <v>33.28</v>
      </c>
      <c r="V272" s="93">
        <f t="shared" si="100"/>
        <v>34.520000000000003</v>
      </c>
      <c r="W272" s="93">
        <f t="shared" si="100"/>
        <v>35.759999999999991</v>
      </c>
      <c r="X272" s="93">
        <f t="shared" si="100"/>
        <v>37</v>
      </c>
      <c r="Y272" s="93">
        <f t="shared" si="100"/>
        <v>38.64</v>
      </c>
      <c r="Z272" s="93">
        <f t="shared" si="100"/>
        <v>40.28</v>
      </c>
      <c r="AA272" s="93">
        <f t="shared" si="100"/>
        <v>41.919999999999987</v>
      </c>
      <c r="AB272" s="93">
        <f t="shared" si="100"/>
        <v>43.559999999999988</v>
      </c>
      <c r="AC272" s="93">
        <f t="shared" si="100"/>
        <v>45.2</v>
      </c>
      <c r="AD272" s="93">
        <f t="shared" si="100"/>
        <v>46.959999999999994</v>
      </c>
      <c r="AE272" s="93">
        <f t="shared" si="100"/>
        <v>48.72</v>
      </c>
      <c r="AF272" s="93">
        <f t="shared" si="100"/>
        <v>50.480000000000004</v>
      </c>
      <c r="AG272" s="93">
        <f t="shared" si="100"/>
        <v>52.239999999999995</v>
      </c>
      <c r="AH272" s="93">
        <f t="shared" si="100"/>
        <v>54</v>
      </c>
    </row>
    <row r="273" spans="1:34" x14ac:dyDescent="0.2">
      <c r="A273" s="82">
        <v>17</v>
      </c>
      <c r="B273" s="92">
        <v>2.4</v>
      </c>
      <c r="C273" s="84">
        <f t="shared" si="98"/>
        <v>17024</v>
      </c>
      <c r="D273" s="88">
        <f t="shared" si="100"/>
        <v>18</v>
      </c>
      <c r="E273" s="88">
        <f t="shared" si="100"/>
        <v>18.720000000000002</v>
      </c>
      <c r="F273" s="88">
        <f t="shared" si="100"/>
        <v>19.439999999999998</v>
      </c>
      <c r="G273" s="88">
        <f t="shared" si="100"/>
        <v>20.16</v>
      </c>
      <c r="H273" s="88">
        <f t="shared" si="100"/>
        <v>20.880000000000003</v>
      </c>
      <c r="I273" s="88">
        <f t="shared" si="100"/>
        <v>21.6</v>
      </c>
      <c r="J273" s="88">
        <f t="shared" si="100"/>
        <v>22.520000000000003</v>
      </c>
      <c r="K273" s="88">
        <f t="shared" si="100"/>
        <v>23.439999999999998</v>
      </c>
      <c r="L273" s="88">
        <f t="shared" si="100"/>
        <v>24.36</v>
      </c>
      <c r="M273" s="88">
        <f t="shared" si="100"/>
        <v>25.28</v>
      </c>
      <c r="N273" s="88">
        <f t="shared" si="100"/>
        <v>26.200000000000003</v>
      </c>
      <c r="O273" s="88">
        <f t="shared" si="100"/>
        <v>27.24</v>
      </c>
      <c r="P273" s="88">
        <f t="shared" si="100"/>
        <v>28.28</v>
      </c>
      <c r="Q273" s="88">
        <f t="shared" si="100"/>
        <v>29.32</v>
      </c>
      <c r="R273" s="88">
        <f t="shared" si="100"/>
        <v>30.360000000000007</v>
      </c>
      <c r="S273" s="88">
        <f t="shared" si="100"/>
        <v>31.400000000000002</v>
      </c>
      <c r="T273" s="88">
        <f t="shared" si="100"/>
        <v>32.72</v>
      </c>
      <c r="U273" s="88">
        <f t="shared" si="100"/>
        <v>34.039999999999992</v>
      </c>
      <c r="V273" s="88">
        <f t="shared" si="100"/>
        <v>35.359999999999992</v>
      </c>
      <c r="W273" s="88">
        <f t="shared" si="100"/>
        <v>36.679999999999993</v>
      </c>
      <c r="X273" s="88">
        <f t="shared" si="100"/>
        <v>38</v>
      </c>
      <c r="Y273" s="88">
        <f t="shared" si="100"/>
        <v>39.56</v>
      </c>
      <c r="Z273" s="88">
        <f t="shared" si="100"/>
        <v>41.120000000000005</v>
      </c>
      <c r="AA273" s="88">
        <f t="shared" si="100"/>
        <v>42.679999999999993</v>
      </c>
      <c r="AB273" s="88">
        <f t="shared" si="100"/>
        <v>44.239999999999995</v>
      </c>
      <c r="AC273" s="88">
        <f t="shared" si="100"/>
        <v>45.8</v>
      </c>
      <c r="AD273" s="88">
        <f t="shared" si="100"/>
        <v>47.64</v>
      </c>
      <c r="AE273" s="88">
        <f t="shared" si="100"/>
        <v>49.480000000000004</v>
      </c>
      <c r="AF273" s="88">
        <f t="shared" si="100"/>
        <v>51.320000000000007</v>
      </c>
      <c r="AG273" s="88">
        <f t="shared" si="100"/>
        <v>53.16</v>
      </c>
      <c r="AH273" s="88">
        <f t="shared" si="100"/>
        <v>55</v>
      </c>
    </row>
    <row r="274" spans="1:34" x14ac:dyDescent="0.2">
      <c r="A274" s="82">
        <v>17</v>
      </c>
      <c r="B274" s="83">
        <v>2.6</v>
      </c>
      <c r="C274" s="84">
        <f t="shared" si="98"/>
        <v>17026</v>
      </c>
      <c r="D274" s="93">
        <f t="shared" si="100"/>
        <v>18</v>
      </c>
      <c r="E274" s="93">
        <f t="shared" si="100"/>
        <v>18.720000000000002</v>
      </c>
      <c r="F274" s="93">
        <f t="shared" si="100"/>
        <v>19.439999999999998</v>
      </c>
      <c r="G274" s="93">
        <f t="shared" si="100"/>
        <v>20.16</v>
      </c>
      <c r="H274" s="93">
        <f t="shared" si="100"/>
        <v>20.880000000000003</v>
      </c>
      <c r="I274" s="93">
        <f t="shared" si="100"/>
        <v>21.6</v>
      </c>
      <c r="J274" s="93">
        <f t="shared" si="100"/>
        <v>22.520000000000003</v>
      </c>
      <c r="K274" s="93">
        <f t="shared" si="100"/>
        <v>23.439999999999998</v>
      </c>
      <c r="L274" s="93">
        <f t="shared" si="100"/>
        <v>24.36</v>
      </c>
      <c r="M274" s="93">
        <f t="shared" si="100"/>
        <v>25.28</v>
      </c>
      <c r="N274" s="93">
        <f t="shared" si="100"/>
        <v>26.200000000000003</v>
      </c>
      <c r="O274" s="93">
        <f t="shared" si="100"/>
        <v>27.439999999999998</v>
      </c>
      <c r="P274" s="93">
        <f t="shared" si="100"/>
        <v>28.68</v>
      </c>
      <c r="Q274" s="93">
        <f t="shared" si="100"/>
        <v>29.919999999999995</v>
      </c>
      <c r="R274" s="93">
        <f t="shared" si="100"/>
        <v>31.159999999999997</v>
      </c>
      <c r="S274" s="93">
        <f t="shared" si="100"/>
        <v>32.400000000000006</v>
      </c>
      <c r="T274" s="93">
        <f t="shared" si="100"/>
        <v>33.639999999999993</v>
      </c>
      <c r="U274" s="93">
        <f t="shared" si="100"/>
        <v>34.879999999999995</v>
      </c>
      <c r="V274" s="93">
        <f t="shared" si="100"/>
        <v>36.119999999999997</v>
      </c>
      <c r="W274" s="93">
        <f t="shared" si="100"/>
        <v>37.36</v>
      </c>
      <c r="X274" s="93">
        <f t="shared" si="100"/>
        <v>38.599999999999994</v>
      </c>
      <c r="Y274" s="93">
        <f t="shared" si="100"/>
        <v>40.239999999999995</v>
      </c>
      <c r="Z274" s="93">
        <f t="shared" si="100"/>
        <v>41.879999999999995</v>
      </c>
      <c r="AA274" s="93">
        <f t="shared" si="100"/>
        <v>43.519999999999996</v>
      </c>
      <c r="AB274" s="93">
        <f t="shared" si="100"/>
        <v>45.16</v>
      </c>
      <c r="AC274" s="93">
        <f t="shared" si="100"/>
        <v>46.8</v>
      </c>
      <c r="AD274" s="93">
        <f t="shared" si="100"/>
        <v>48.760000000000005</v>
      </c>
      <c r="AE274" s="93">
        <f t="shared" si="100"/>
        <v>50.72</v>
      </c>
      <c r="AF274" s="93">
        <f t="shared" si="100"/>
        <v>52.680000000000007</v>
      </c>
      <c r="AG274" s="93">
        <f t="shared" si="100"/>
        <v>54.640000000000015</v>
      </c>
      <c r="AH274" s="93">
        <f t="shared" si="100"/>
        <v>56.599999999999994</v>
      </c>
    </row>
    <row r="275" spans="1:34" x14ac:dyDescent="0.2">
      <c r="A275" s="82">
        <v>17</v>
      </c>
      <c r="B275" s="92">
        <v>2.8</v>
      </c>
      <c r="C275" s="84">
        <f t="shared" si="98"/>
        <v>17028</v>
      </c>
      <c r="D275" s="88">
        <f t="shared" si="100"/>
        <v>19</v>
      </c>
      <c r="E275" s="88">
        <f t="shared" si="100"/>
        <v>19.720000000000002</v>
      </c>
      <c r="F275" s="88">
        <f t="shared" si="100"/>
        <v>20.440000000000005</v>
      </c>
      <c r="G275" s="88">
        <f t="shared" si="100"/>
        <v>21.16</v>
      </c>
      <c r="H275" s="88">
        <f t="shared" si="100"/>
        <v>21.880000000000003</v>
      </c>
      <c r="I275" s="88">
        <f t="shared" si="100"/>
        <v>22.6</v>
      </c>
      <c r="J275" s="88">
        <f t="shared" si="100"/>
        <v>23.439999999999998</v>
      </c>
      <c r="K275" s="88">
        <f t="shared" si="100"/>
        <v>24.28</v>
      </c>
      <c r="L275" s="88">
        <f t="shared" si="100"/>
        <v>25.120000000000005</v>
      </c>
      <c r="M275" s="88">
        <f t="shared" si="100"/>
        <v>25.96</v>
      </c>
      <c r="N275" s="88">
        <f t="shared" si="100"/>
        <v>26.799999999999997</v>
      </c>
      <c r="O275" s="88">
        <f t="shared" si="100"/>
        <v>27.919999999999998</v>
      </c>
      <c r="P275" s="88">
        <f t="shared" si="100"/>
        <v>29.04</v>
      </c>
      <c r="Q275" s="88">
        <f t="shared" si="100"/>
        <v>30.160000000000004</v>
      </c>
      <c r="R275" s="88">
        <f t="shared" si="100"/>
        <v>31.280000000000005</v>
      </c>
      <c r="S275" s="88">
        <f t="shared" si="100"/>
        <v>32.400000000000006</v>
      </c>
      <c r="T275" s="88">
        <f t="shared" si="100"/>
        <v>33.839999999999996</v>
      </c>
      <c r="U275" s="88">
        <f t="shared" si="100"/>
        <v>35.28</v>
      </c>
      <c r="V275" s="88">
        <f t="shared" si="100"/>
        <v>36.720000000000006</v>
      </c>
      <c r="W275" s="88">
        <f t="shared" si="100"/>
        <v>38.159999999999997</v>
      </c>
      <c r="X275" s="88">
        <f t="shared" si="100"/>
        <v>39.599999999999994</v>
      </c>
      <c r="Y275" s="88">
        <f t="shared" si="100"/>
        <v>41.239999999999995</v>
      </c>
      <c r="Z275" s="88">
        <f t="shared" si="100"/>
        <v>42.879999999999995</v>
      </c>
      <c r="AA275" s="88">
        <f t="shared" si="100"/>
        <v>44.519999999999996</v>
      </c>
      <c r="AB275" s="88">
        <f t="shared" si="100"/>
        <v>46.16</v>
      </c>
      <c r="AC275" s="88">
        <f t="shared" si="100"/>
        <v>47.8</v>
      </c>
      <c r="AD275" s="88">
        <f t="shared" si="100"/>
        <v>49.760000000000005</v>
      </c>
      <c r="AE275" s="88">
        <f t="shared" si="100"/>
        <v>51.72</v>
      </c>
      <c r="AF275" s="88">
        <f t="shared" si="100"/>
        <v>53.680000000000007</v>
      </c>
      <c r="AG275" s="88">
        <f t="shared" si="100"/>
        <v>55.640000000000015</v>
      </c>
      <c r="AH275" s="88">
        <f t="shared" si="100"/>
        <v>57.599999999999994</v>
      </c>
    </row>
    <row r="276" spans="1:34" x14ac:dyDescent="0.2">
      <c r="A276" s="82">
        <v>17</v>
      </c>
      <c r="B276" s="83">
        <v>3</v>
      </c>
      <c r="C276" s="84">
        <f t="shared" si="98"/>
        <v>17030</v>
      </c>
      <c r="D276" s="93">
        <f t="shared" si="100"/>
        <v>19</v>
      </c>
      <c r="E276" s="93">
        <f t="shared" si="100"/>
        <v>19.720000000000002</v>
      </c>
      <c r="F276" s="93">
        <f t="shared" si="100"/>
        <v>20.440000000000005</v>
      </c>
      <c r="G276" s="93">
        <f t="shared" si="100"/>
        <v>21.16</v>
      </c>
      <c r="H276" s="93">
        <f t="shared" si="100"/>
        <v>21.880000000000003</v>
      </c>
      <c r="I276" s="93">
        <f t="shared" si="100"/>
        <v>22.6</v>
      </c>
      <c r="J276" s="93">
        <f t="shared" si="100"/>
        <v>23.520000000000003</v>
      </c>
      <c r="K276" s="93">
        <f t="shared" si="100"/>
        <v>24.439999999999998</v>
      </c>
      <c r="L276" s="93">
        <f t="shared" si="100"/>
        <v>25.36</v>
      </c>
      <c r="M276" s="93">
        <f t="shared" si="100"/>
        <v>26.28</v>
      </c>
      <c r="N276" s="93">
        <f t="shared" si="100"/>
        <v>27.200000000000003</v>
      </c>
      <c r="O276" s="93">
        <f t="shared" si="100"/>
        <v>28.439999999999998</v>
      </c>
      <c r="P276" s="93">
        <f t="shared" si="100"/>
        <v>29.68</v>
      </c>
      <c r="Q276" s="93">
        <f t="shared" si="100"/>
        <v>30.919999999999995</v>
      </c>
      <c r="R276" s="93">
        <f t="shared" si="100"/>
        <v>32.159999999999997</v>
      </c>
      <c r="S276" s="93">
        <f t="shared" si="100"/>
        <v>33.400000000000006</v>
      </c>
      <c r="T276" s="93">
        <f t="shared" si="100"/>
        <v>34.839999999999996</v>
      </c>
      <c r="U276" s="93">
        <f t="shared" si="100"/>
        <v>36.28</v>
      </c>
      <c r="V276" s="93">
        <f t="shared" si="100"/>
        <v>37.720000000000006</v>
      </c>
      <c r="W276" s="93">
        <f t="shared" si="100"/>
        <v>39.159999999999997</v>
      </c>
      <c r="X276" s="93">
        <f t="shared" si="100"/>
        <v>40.599999999999994</v>
      </c>
      <c r="Y276" s="93">
        <f t="shared" si="100"/>
        <v>42.239999999999995</v>
      </c>
      <c r="Z276" s="93">
        <f t="shared" si="100"/>
        <v>43.879999999999995</v>
      </c>
      <c r="AA276" s="93">
        <f t="shared" si="100"/>
        <v>45.519999999999996</v>
      </c>
      <c r="AB276" s="93">
        <f t="shared" si="100"/>
        <v>47.16</v>
      </c>
      <c r="AC276" s="93">
        <f t="shared" si="100"/>
        <v>48.8</v>
      </c>
      <c r="AD276" s="93">
        <f t="shared" si="100"/>
        <v>50.760000000000005</v>
      </c>
      <c r="AE276" s="93">
        <f t="shared" si="100"/>
        <v>52.72</v>
      </c>
      <c r="AF276" s="93">
        <f t="shared" si="100"/>
        <v>54.680000000000007</v>
      </c>
      <c r="AG276" s="93">
        <f t="shared" si="100"/>
        <v>56.640000000000015</v>
      </c>
      <c r="AH276" s="93">
        <f t="shared" si="100"/>
        <v>58.599999999999994</v>
      </c>
    </row>
    <row r="277" spans="1:34" x14ac:dyDescent="0.2">
      <c r="A277" s="82">
        <v>18</v>
      </c>
      <c r="B277" s="83">
        <v>0</v>
      </c>
      <c r="C277" s="84">
        <f t="shared" si="98"/>
        <v>18000</v>
      </c>
      <c r="D277" s="93">
        <v>13.6</v>
      </c>
      <c r="E277" s="93">
        <v>14.28</v>
      </c>
      <c r="F277" s="93">
        <v>14.96</v>
      </c>
      <c r="G277" s="93">
        <v>15.64</v>
      </c>
      <c r="H277" s="93">
        <v>16.32</v>
      </c>
      <c r="I277" s="93">
        <v>17</v>
      </c>
      <c r="J277" s="93">
        <v>17.48</v>
      </c>
      <c r="K277" s="93">
        <v>17.96</v>
      </c>
      <c r="L277" s="93">
        <v>18.440000000000001</v>
      </c>
      <c r="M277" s="93">
        <v>18.920000000000002</v>
      </c>
      <c r="N277" s="93">
        <v>19.399999999999999</v>
      </c>
      <c r="O277" s="93">
        <v>20.28</v>
      </c>
      <c r="P277" s="93">
        <v>21.16</v>
      </c>
      <c r="Q277" s="93">
        <v>22.04</v>
      </c>
      <c r="R277" s="93">
        <v>22.92</v>
      </c>
      <c r="S277" s="93">
        <v>23.8</v>
      </c>
      <c r="T277" s="93">
        <v>24.68</v>
      </c>
      <c r="U277" s="93">
        <v>25.56</v>
      </c>
      <c r="V277" s="93">
        <v>26.44</v>
      </c>
      <c r="W277" s="93">
        <v>27.32</v>
      </c>
      <c r="X277" s="93">
        <v>28.2</v>
      </c>
      <c r="Y277" s="93">
        <v>29.28</v>
      </c>
      <c r="Z277" s="93">
        <v>30.36</v>
      </c>
      <c r="AA277" s="93">
        <v>31.44</v>
      </c>
      <c r="AB277" s="93">
        <v>32.520000000000003</v>
      </c>
      <c r="AC277" s="93">
        <v>33.6</v>
      </c>
      <c r="AD277" s="93">
        <v>34.840000000000003</v>
      </c>
      <c r="AE277" s="93">
        <v>36.08</v>
      </c>
      <c r="AF277" s="93">
        <v>37.32</v>
      </c>
      <c r="AG277" s="93">
        <v>38.56</v>
      </c>
      <c r="AH277" s="93">
        <v>39.799999999999997</v>
      </c>
    </row>
    <row r="278" spans="1:34" x14ac:dyDescent="0.2">
      <c r="A278" s="82">
        <v>18</v>
      </c>
      <c r="B278" s="86">
        <v>0.4</v>
      </c>
      <c r="C278" s="84">
        <f t="shared" si="98"/>
        <v>18004</v>
      </c>
      <c r="D278" s="88">
        <f t="shared" ref="D278:AH286" si="101">-(D233-D308)*1/5+D263</f>
        <v>13.599999999999998</v>
      </c>
      <c r="E278" s="88">
        <f t="shared" si="101"/>
        <v>14.280000000000001</v>
      </c>
      <c r="F278" s="88">
        <f t="shared" si="101"/>
        <v>14.96</v>
      </c>
      <c r="G278" s="88">
        <f t="shared" si="101"/>
        <v>15.639999999999999</v>
      </c>
      <c r="H278" s="88">
        <f t="shared" si="101"/>
        <v>16.32</v>
      </c>
      <c r="I278" s="88">
        <f t="shared" si="101"/>
        <v>17</v>
      </c>
      <c r="J278" s="88">
        <f t="shared" si="101"/>
        <v>17.480000000000004</v>
      </c>
      <c r="K278" s="88">
        <f t="shared" si="101"/>
        <v>17.959999999999997</v>
      </c>
      <c r="L278" s="88">
        <f t="shared" si="101"/>
        <v>18.440000000000001</v>
      </c>
      <c r="M278" s="88">
        <f t="shared" si="101"/>
        <v>18.920000000000005</v>
      </c>
      <c r="N278" s="88">
        <f t="shared" si="101"/>
        <v>19.400000000000002</v>
      </c>
      <c r="O278" s="88">
        <f t="shared" si="101"/>
        <v>20.280000000000005</v>
      </c>
      <c r="P278" s="88">
        <f t="shared" si="101"/>
        <v>21.159999999999997</v>
      </c>
      <c r="Q278" s="88">
        <f t="shared" si="101"/>
        <v>22.04</v>
      </c>
      <c r="R278" s="88">
        <f t="shared" si="101"/>
        <v>22.92</v>
      </c>
      <c r="S278" s="88">
        <f t="shared" si="101"/>
        <v>23.800000000000004</v>
      </c>
      <c r="T278" s="88">
        <f t="shared" si="101"/>
        <v>24.679999999999996</v>
      </c>
      <c r="U278" s="88">
        <f t="shared" si="101"/>
        <v>25.56</v>
      </c>
      <c r="V278" s="88">
        <f t="shared" si="101"/>
        <v>26.44</v>
      </c>
      <c r="W278" s="88">
        <f t="shared" si="101"/>
        <v>27.320000000000004</v>
      </c>
      <c r="X278" s="88">
        <f t="shared" si="101"/>
        <v>28.199999999999996</v>
      </c>
      <c r="Y278" s="88">
        <f t="shared" si="101"/>
        <v>29.28</v>
      </c>
      <c r="Z278" s="88">
        <f t="shared" si="101"/>
        <v>30.360000000000007</v>
      </c>
      <c r="AA278" s="88">
        <f t="shared" si="101"/>
        <v>31.440000000000008</v>
      </c>
      <c r="AB278" s="88">
        <f t="shared" si="101"/>
        <v>32.519999999999996</v>
      </c>
      <c r="AC278" s="88">
        <f t="shared" si="101"/>
        <v>33.600000000000009</v>
      </c>
      <c r="AD278" s="88">
        <f t="shared" si="101"/>
        <v>34.839999999999996</v>
      </c>
      <c r="AE278" s="88">
        <f t="shared" si="101"/>
        <v>36.080000000000005</v>
      </c>
      <c r="AF278" s="88">
        <f t="shared" si="101"/>
        <v>37.319999999999993</v>
      </c>
      <c r="AG278" s="88">
        <f t="shared" si="101"/>
        <v>38.56</v>
      </c>
      <c r="AH278" s="88">
        <f t="shared" si="101"/>
        <v>39.800000000000004</v>
      </c>
    </row>
    <row r="279" spans="1:34" x14ac:dyDescent="0.2">
      <c r="A279" s="82">
        <v>18</v>
      </c>
      <c r="B279" s="83">
        <v>0.6</v>
      </c>
      <c r="C279" s="84">
        <f t="shared" si="98"/>
        <v>18006</v>
      </c>
      <c r="D279" s="93">
        <f t="shared" si="101"/>
        <v>14.599999999999998</v>
      </c>
      <c r="E279" s="93">
        <f t="shared" si="101"/>
        <v>15.080000000000002</v>
      </c>
      <c r="F279" s="93">
        <f t="shared" si="101"/>
        <v>15.560000000000004</v>
      </c>
      <c r="G279" s="93">
        <f t="shared" si="101"/>
        <v>16.04</v>
      </c>
      <c r="H279" s="93">
        <f t="shared" si="101"/>
        <v>16.520000000000003</v>
      </c>
      <c r="I279" s="93">
        <f t="shared" si="101"/>
        <v>17</v>
      </c>
      <c r="J279" s="93">
        <f t="shared" si="101"/>
        <v>17.680000000000003</v>
      </c>
      <c r="K279" s="93">
        <f t="shared" si="101"/>
        <v>18.359999999999996</v>
      </c>
      <c r="L279" s="93">
        <f t="shared" si="101"/>
        <v>19.04</v>
      </c>
      <c r="M279" s="93">
        <f t="shared" si="101"/>
        <v>19.720000000000002</v>
      </c>
      <c r="N279" s="93">
        <f t="shared" si="101"/>
        <v>20.400000000000002</v>
      </c>
      <c r="O279" s="93">
        <f t="shared" si="101"/>
        <v>21.159999999999997</v>
      </c>
      <c r="P279" s="93">
        <f t="shared" si="101"/>
        <v>21.92</v>
      </c>
      <c r="Q279" s="93">
        <f t="shared" si="101"/>
        <v>22.680000000000007</v>
      </c>
      <c r="R279" s="93">
        <f t="shared" si="101"/>
        <v>23.44</v>
      </c>
      <c r="S279" s="93">
        <f t="shared" si="101"/>
        <v>24.199999999999996</v>
      </c>
      <c r="T279" s="93">
        <f t="shared" si="101"/>
        <v>25.199999999999996</v>
      </c>
      <c r="U279" s="93">
        <f t="shared" si="101"/>
        <v>26.199999999999996</v>
      </c>
      <c r="V279" s="93">
        <f t="shared" si="101"/>
        <v>27.199999999999996</v>
      </c>
      <c r="W279" s="93">
        <f t="shared" si="101"/>
        <v>28.199999999999996</v>
      </c>
      <c r="X279" s="93">
        <f t="shared" si="101"/>
        <v>29.199999999999996</v>
      </c>
      <c r="Y279" s="93">
        <f t="shared" si="101"/>
        <v>30.36</v>
      </c>
      <c r="Z279" s="93">
        <f t="shared" si="101"/>
        <v>31.520000000000003</v>
      </c>
      <c r="AA279" s="93">
        <f t="shared" si="101"/>
        <v>32.680000000000007</v>
      </c>
      <c r="AB279" s="93">
        <f t="shared" si="101"/>
        <v>33.839999999999989</v>
      </c>
      <c r="AC279" s="93">
        <f t="shared" si="101"/>
        <v>35</v>
      </c>
      <c r="AD279" s="93">
        <f t="shared" si="101"/>
        <v>36.240000000000009</v>
      </c>
      <c r="AE279" s="93">
        <f t="shared" si="101"/>
        <v>37.479999999999997</v>
      </c>
      <c r="AF279" s="93">
        <f t="shared" si="101"/>
        <v>38.720000000000006</v>
      </c>
      <c r="AG279" s="93">
        <f t="shared" si="101"/>
        <v>39.959999999999994</v>
      </c>
      <c r="AH279" s="93">
        <f t="shared" si="101"/>
        <v>41.199999999999996</v>
      </c>
    </row>
    <row r="280" spans="1:34" x14ac:dyDescent="0.2">
      <c r="A280" s="82">
        <v>18</v>
      </c>
      <c r="B280" s="92">
        <v>0.8</v>
      </c>
      <c r="C280" s="84">
        <f t="shared" si="98"/>
        <v>18008</v>
      </c>
      <c r="D280" s="88">
        <f t="shared" si="101"/>
        <v>14.599999999999998</v>
      </c>
      <c r="E280" s="88">
        <f t="shared" si="101"/>
        <v>15.080000000000002</v>
      </c>
      <c r="F280" s="88">
        <f t="shared" si="101"/>
        <v>15.560000000000004</v>
      </c>
      <c r="G280" s="88">
        <f t="shared" si="101"/>
        <v>16.04</v>
      </c>
      <c r="H280" s="88">
        <f t="shared" si="101"/>
        <v>16.520000000000003</v>
      </c>
      <c r="I280" s="88">
        <f t="shared" si="101"/>
        <v>17</v>
      </c>
      <c r="J280" s="88">
        <f t="shared" si="101"/>
        <v>17.680000000000003</v>
      </c>
      <c r="K280" s="88">
        <f t="shared" si="101"/>
        <v>18.359999999999996</v>
      </c>
      <c r="L280" s="88">
        <f t="shared" si="101"/>
        <v>19.04</v>
      </c>
      <c r="M280" s="88">
        <f t="shared" si="101"/>
        <v>19.720000000000002</v>
      </c>
      <c r="N280" s="88">
        <f t="shared" si="101"/>
        <v>20.400000000000002</v>
      </c>
      <c r="O280" s="88">
        <f t="shared" si="101"/>
        <v>21.280000000000005</v>
      </c>
      <c r="P280" s="88">
        <f t="shared" si="101"/>
        <v>22.159999999999997</v>
      </c>
      <c r="Q280" s="88">
        <f t="shared" si="101"/>
        <v>23.04</v>
      </c>
      <c r="R280" s="88">
        <f t="shared" si="101"/>
        <v>23.92</v>
      </c>
      <c r="S280" s="88">
        <f t="shared" si="101"/>
        <v>24.800000000000004</v>
      </c>
      <c r="T280" s="88">
        <f t="shared" si="101"/>
        <v>25.759999999999998</v>
      </c>
      <c r="U280" s="88">
        <f t="shared" si="101"/>
        <v>26.720000000000002</v>
      </c>
      <c r="V280" s="88">
        <f t="shared" si="101"/>
        <v>27.68</v>
      </c>
      <c r="W280" s="88">
        <f t="shared" si="101"/>
        <v>28.640000000000008</v>
      </c>
      <c r="X280" s="88">
        <f t="shared" si="101"/>
        <v>29.6</v>
      </c>
      <c r="Y280" s="88">
        <f t="shared" si="101"/>
        <v>30.88</v>
      </c>
      <c r="Z280" s="88">
        <f t="shared" si="101"/>
        <v>32.159999999999989</v>
      </c>
      <c r="AA280" s="88">
        <f t="shared" si="101"/>
        <v>33.439999999999991</v>
      </c>
      <c r="AB280" s="88">
        <f t="shared" si="101"/>
        <v>34.719999999999992</v>
      </c>
      <c r="AC280" s="88">
        <f t="shared" si="101"/>
        <v>36</v>
      </c>
      <c r="AD280" s="88">
        <f t="shared" si="101"/>
        <v>37.360000000000007</v>
      </c>
      <c r="AE280" s="88">
        <f t="shared" si="101"/>
        <v>38.720000000000013</v>
      </c>
      <c r="AF280" s="88">
        <f t="shared" si="101"/>
        <v>40.08</v>
      </c>
      <c r="AG280" s="88">
        <f t="shared" si="101"/>
        <v>41.440000000000005</v>
      </c>
      <c r="AH280" s="88">
        <f t="shared" si="101"/>
        <v>42.800000000000004</v>
      </c>
    </row>
    <row r="281" spans="1:34" x14ac:dyDescent="0.2">
      <c r="A281" s="82">
        <v>18</v>
      </c>
      <c r="B281" s="83">
        <v>1</v>
      </c>
      <c r="C281" s="84">
        <f t="shared" si="98"/>
        <v>18010</v>
      </c>
      <c r="D281" s="93">
        <f t="shared" si="101"/>
        <v>15</v>
      </c>
      <c r="E281" s="93">
        <f t="shared" si="101"/>
        <v>15.600000000000001</v>
      </c>
      <c r="F281" s="93">
        <f t="shared" si="101"/>
        <v>16.200000000000003</v>
      </c>
      <c r="G281" s="93">
        <f t="shared" si="101"/>
        <v>16.800000000000004</v>
      </c>
      <c r="H281" s="93">
        <f t="shared" si="101"/>
        <v>17.400000000000006</v>
      </c>
      <c r="I281" s="93">
        <f t="shared" si="101"/>
        <v>18</v>
      </c>
      <c r="J281" s="93">
        <f t="shared" si="101"/>
        <v>18.680000000000003</v>
      </c>
      <c r="K281" s="93">
        <f t="shared" si="101"/>
        <v>19.360000000000007</v>
      </c>
      <c r="L281" s="93">
        <f t="shared" si="101"/>
        <v>20.04</v>
      </c>
      <c r="M281" s="93">
        <f t="shared" si="101"/>
        <v>20.720000000000002</v>
      </c>
      <c r="N281" s="93">
        <f t="shared" si="101"/>
        <v>21.400000000000002</v>
      </c>
      <c r="O281" s="93">
        <f t="shared" si="101"/>
        <v>22.159999999999997</v>
      </c>
      <c r="P281" s="93">
        <f t="shared" si="101"/>
        <v>22.92</v>
      </c>
      <c r="Q281" s="93">
        <f t="shared" si="101"/>
        <v>23.680000000000007</v>
      </c>
      <c r="R281" s="93">
        <f t="shared" si="101"/>
        <v>24.44</v>
      </c>
      <c r="S281" s="93">
        <f t="shared" si="101"/>
        <v>25.199999999999996</v>
      </c>
      <c r="T281" s="93">
        <f t="shared" si="101"/>
        <v>26.279999999999998</v>
      </c>
      <c r="U281" s="93">
        <f t="shared" si="101"/>
        <v>27.36</v>
      </c>
      <c r="V281" s="93">
        <f t="shared" si="101"/>
        <v>28.440000000000005</v>
      </c>
      <c r="W281" s="93">
        <f t="shared" si="101"/>
        <v>29.520000000000003</v>
      </c>
      <c r="X281" s="93">
        <f t="shared" si="101"/>
        <v>30.600000000000005</v>
      </c>
      <c r="Y281" s="93">
        <f t="shared" si="101"/>
        <v>31.88</v>
      </c>
      <c r="Z281" s="93">
        <f t="shared" si="101"/>
        <v>33.159999999999989</v>
      </c>
      <c r="AA281" s="93">
        <f t="shared" si="101"/>
        <v>34.439999999999991</v>
      </c>
      <c r="AB281" s="93">
        <f t="shared" si="101"/>
        <v>35.719999999999992</v>
      </c>
      <c r="AC281" s="93">
        <f t="shared" si="101"/>
        <v>37</v>
      </c>
      <c r="AD281" s="93">
        <f t="shared" si="101"/>
        <v>38.440000000000005</v>
      </c>
      <c r="AE281" s="93">
        <f t="shared" si="101"/>
        <v>39.88000000000001</v>
      </c>
      <c r="AF281" s="93">
        <f t="shared" si="101"/>
        <v>41.319999999999993</v>
      </c>
      <c r="AG281" s="93">
        <f t="shared" si="101"/>
        <v>42.76</v>
      </c>
      <c r="AH281" s="93">
        <f t="shared" si="101"/>
        <v>44.199999999999996</v>
      </c>
    </row>
    <row r="282" spans="1:34" x14ac:dyDescent="0.2">
      <c r="A282" s="82">
        <v>18</v>
      </c>
      <c r="B282" s="92">
        <v>1.2</v>
      </c>
      <c r="C282" s="84">
        <f t="shared" si="98"/>
        <v>18012</v>
      </c>
      <c r="D282" s="88">
        <f t="shared" si="101"/>
        <v>15</v>
      </c>
      <c r="E282" s="88">
        <f t="shared" si="101"/>
        <v>15.600000000000001</v>
      </c>
      <c r="F282" s="88">
        <f t="shared" si="101"/>
        <v>16.200000000000003</v>
      </c>
      <c r="G282" s="88">
        <f t="shared" si="101"/>
        <v>16.800000000000004</v>
      </c>
      <c r="H282" s="88">
        <f t="shared" si="101"/>
        <v>17.400000000000006</v>
      </c>
      <c r="I282" s="88">
        <f t="shared" si="101"/>
        <v>18</v>
      </c>
      <c r="J282" s="88">
        <f t="shared" si="101"/>
        <v>18.680000000000003</v>
      </c>
      <c r="K282" s="88">
        <f t="shared" si="101"/>
        <v>19.360000000000007</v>
      </c>
      <c r="L282" s="88">
        <f t="shared" si="101"/>
        <v>20.04</v>
      </c>
      <c r="M282" s="88">
        <f t="shared" si="101"/>
        <v>20.720000000000002</v>
      </c>
      <c r="N282" s="88">
        <f t="shared" si="101"/>
        <v>21.400000000000002</v>
      </c>
      <c r="O282" s="88">
        <f t="shared" si="101"/>
        <v>22.359999999999996</v>
      </c>
      <c r="P282" s="88">
        <f t="shared" si="101"/>
        <v>23.32</v>
      </c>
      <c r="Q282" s="88">
        <f t="shared" si="101"/>
        <v>24.280000000000005</v>
      </c>
      <c r="R282" s="88">
        <f t="shared" si="101"/>
        <v>25.24</v>
      </c>
      <c r="S282" s="88">
        <f t="shared" si="101"/>
        <v>26.199999999999996</v>
      </c>
      <c r="T282" s="88">
        <f t="shared" si="101"/>
        <v>27.28</v>
      </c>
      <c r="U282" s="88">
        <f t="shared" si="101"/>
        <v>28.360000000000007</v>
      </c>
      <c r="V282" s="88">
        <f t="shared" si="101"/>
        <v>29.440000000000005</v>
      </c>
      <c r="W282" s="88">
        <f t="shared" si="101"/>
        <v>30.52</v>
      </c>
      <c r="X282" s="88">
        <f t="shared" si="101"/>
        <v>31.600000000000005</v>
      </c>
      <c r="Y282" s="88">
        <f t="shared" si="101"/>
        <v>32.839999999999996</v>
      </c>
      <c r="Z282" s="88">
        <f t="shared" si="101"/>
        <v>34.080000000000005</v>
      </c>
      <c r="AA282" s="88">
        <f t="shared" si="101"/>
        <v>35.319999999999993</v>
      </c>
      <c r="AB282" s="88">
        <f t="shared" si="101"/>
        <v>36.56</v>
      </c>
      <c r="AC282" s="88">
        <f t="shared" si="101"/>
        <v>37.800000000000004</v>
      </c>
      <c r="AD282" s="88">
        <f t="shared" si="101"/>
        <v>39.280000000000008</v>
      </c>
      <c r="AE282" s="88">
        <f t="shared" si="101"/>
        <v>40.759999999999991</v>
      </c>
      <c r="AF282" s="88">
        <f t="shared" si="101"/>
        <v>42.239999999999995</v>
      </c>
      <c r="AG282" s="88">
        <f t="shared" si="101"/>
        <v>43.72</v>
      </c>
      <c r="AH282" s="88">
        <f t="shared" si="101"/>
        <v>45.199999999999996</v>
      </c>
    </row>
    <row r="283" spans="1:34" x14ac:dyDescent="0.2">
      <c r="A283" s="82">
        <v>18</v>
      </c>
      <c r="B283" s="83">
        <v>1.4</v>
      </c>
      <c r="C283" s="84">
        <f t="shared" si="98"/>
        <v>18014</v>
      </c>
      <c r="D283" s="93">
        <f t="shared" si="101"/>
        <v>15.599999999999998</v>
      </c>
      <c r="E283" s="93">
        <f t="shared" si="101"/>
        <v>16.160000000000004</v>
      </c>
      <c r="F283" s="93">
        <f t="shared" si="101"/>
        <v>16.72</v>
      </c>
      <c r="G283" s="93">
        <f t="shared" si="101"/>
        <v>17.280000000000005</v>
      </c>
      <c r="H283" s="93">
        <f t="shared" si="101"/>
        <v>17.84</v>
      </c>
      <c r="I283" s="93">
        <f t="shared" si="101"/>
        <v>18.400000000000002</v>
      </c>
      <c r="J283" s="93">
        <f t="shared" si="101"/>
        <v>19.080000000000005</v>
      </c>
      <c r="K283" s="93">
        <f t="shared" si="101"/>
        <v>19.759999999999998</v>
      </c>
      <c r="L283" s="93">
        <f t="shared" si="101"/>
        <v>20.440000000000001</v>
      </c>
      <c r="M283" s="93">
        <f t="shared" si="101"/>
        <v>21.120000000000005</v>
      </c>
      <c r="N283" s="93">
        <f t="shared" si="101"/>
        <v>21.800000000000004</v>
      </c>
      <c r="O283" s="93">
        <f t="shared" si="101"/>
        <v>22.679999999999996</v>
      </c>
      <c r="P283" s="93">
        <f t="shared" si="101"/>
        <v>23.56</v>
      </c>
      <c r="Q283" s="93">
        <f t="shared" si="101"/>
        <v>24.44</v>
      </c>
      <c r="R283" s="93">
        <f t="shared" si="101"/>
        <v>25.320000000000004</v>
      </c>
      <c r="S283" s="93">
        <f t="shared" si="101"/>
        <v>26.199999999999996</v>
      </c>
      <c r="T283" s="93">
        <f t="shared" si="101"/>
        <v>27.36</v>
      </c>
      <c r="U283" s="93">
        <f t="shared" si="101"/>
        <v>28.520000000000003</v>
      </c>
      <c r="V283" s="93">
        <f t="shared" si="101"/>
        <v>29.68</v>
      </c>
      <c r="W283" s="93">
        <f t="shared" si="101"/>
        <v>30.839999999999993</v>
      </c>
      <c r="X283" s="93">
        <f t="shared" si="101"/>
        <v>32</v>
      </c>
      <c r="Y283" s="93">
        <f t="shared" si="101"/>
        <v>33.360000000000007</v>
      </c>
      <c r="Z283" s="93">
        <f t="shared" si="101"/>
        <v>34.719999999999992</v>
      </c>
      <c r="AA283" s="93">
        <f t="shared" si="101"/>
        <v>36.08</v>
      </c>
      <c r="AB283" s="93">
        <f t="shared" si="101"/>
        <v>37.440000000000005</v>
      </c>
      <c r="AC283" s="93">
        <f t="shared" si="101"/>
        <v>38.800000000000004</v>
      </c>
      <c r="AD283" s="93">
        <f t="shared" si="101"/>
        <v>40.360000000000007</v>
      </c>
      <c r="AE283" s="93">
        <f t="shared" si="101"/>
        <v>41.919999999999987</v>
      </c>
      <c r="AF283" s="93">
        <f t="shared" si="101"/>
        <v>43.47999999999999</v>
      </c>
      <c r="AG283" s="93">
        <f t="shared" si="101"/>
        <v>45.039999999999992</v>
      </c>
      <c r="AH283" s="93">
        <f t="shared" si="101"/>
        <v>46.600000000000009</v>
      </c>
    </row>
    <row r="284" spans="1:34" x14ac:dyDescent="0.2">
      <c r="A284" s="82">
        <v>18</v>
      </c>
      <c r="B284" s="92">
        <v>1.6</v>
      </c>
      <c r="C284" s="84">
        <f t="shared" si="98"/>
        <v>18016</v>
      </c>
      <c r="D284" s="88">
        <f t="shared" si="101"/>
        <v>16</v>
      </c>
      <c r="E284" s="88">
        <f t="shared" si="101"/>
        <v>16.600000000000001</v>
      </c>
      <c r="F284" s="88">
        <f t="shared" si="101"/>
        <v>17.200000000000003</v>
      </c>
      <c r="G284" s="88">
        <f t="shared" si="101"/>
        <v>17.800000000000004</v>
      </c>
      <c r="H284" s="88">
        <f t="shared" si="101"/>
        <v>18.400000000000006</v>
      </c>
      <c r="I284" s="88">
        <f t="shared" si="101"/>
        <v>19</v>
      </c>
      <c r="J284" s="88">
        <f t="shared" si="101"/>
        <v>19.680000000000003</v>
      </c>
      <c r="K284" s="88">
        <f t="shared" si="101"/>
        <v>20.360000000000007</v>
      </c>
      <c r="L284" s="88">
        <f t="shared" si="101"/>
        <v>21.04</v>
      </c>
      <c r="M284" s="88">
        <f t="shared" si="101"/>
        <v>21.720000000000002</v>
      </c>
      <c r="N284" s="88">
        <f t="shared" si="101"/>
        <v>22.400000000000002</v>
      </c>
      <c r="O284" s="88">
        <f t="shared" si="101"/>
        <v>23.359999999999996</v>
      </c>
      <c r="P284" s="88">
        <f t="shared" si="101"/>
        <v>24.32</v>
      </c>
      <c r="Q284" s="88">
        <f t="shared" si="101"/>
        <v>25.280000000000005</v>
      </c>
      <c r="R284" s="88">
        <f t="shared" si="101"/>
        <v>26.24</v>
      </c>
      <c r="S284" s="88">
        <f t="shared" si="101"/>
        <v>27.199999999999996</v>
      </c>
      <c r="T284" s="88">
        <f t="shared" si="101"/>
        <v>28.36</v>
      </c>
      <c r="U284" s="88">
        <f t="shared" si="101"/>
        <v>29.520000000000003</v>
      </c>
      <c r="V284" s="88">
        <f t="shared" si="101"/>
        <v>30.680000000000003</v>
      </c>
      <c r="W284" s="88">
        <f t="shared" si="101"/>
        <v>31.839999999999993</v>
      </c>
      <c r="X284" s="88">
        <f t="shared" si="101"/>
        <v>33</v>
      </c>
      <c r="Y284" s="88">
        <f t="shared" si="101"/>
        <v>34.360000000000007</v>
      </c>
      <c r="Z284" s="88">
        <f t="shared" si="101"/>
        <v>35.719999999999992</v>
      </c>
      <c r="AA284" s="88">
        <f t="shared" si="101"/>
        <v>37.08</v>
      </c>
      <c r="AB284" s="88">
        <f t="shared" si="101"/>
        <v>38.440000000000005</v>
      </c>
      <c r="AC284" s="88">
        <f t="shared" si="101"/>
        <v>39.800000000000004</v>
      </c>
      <c r="AD284" s="88">
        <f t="shared" si="101"/>
        <v>41.360000000000007</v>
      </c>
      <c r="AE284" s="88">
        <f t="shared" si="101"/>
        <v>42.919999999999987</v>
      </c>
      <c r="AF284" s="88">
        <f t="shared" si="101"/>
        <v>44.47999999999999</v>
      </c>
      <c r="AG284" s="88">
        <f t="shared" si="101"/>
        <v>46.039999999999992</v>
      </c>
      <c r="AH284" s="88">
        <f t="shared" si="101"/>
        <v>47.600000000000009</v>
      </c>
    </row>
    <row r="285" spans="1:34" x14ac:dyDescent="0.2">
      <c r="A285" s="82">
        <v>18</v>
      </c>
      <c r="B285" s="83">
        <v>1.8</v>
      </c>
      <c r="C285" s="84">
        <f t="shared" si="98"/>
        <v>18018</v>
      </c>
      <c r="D285" s="93">
        <f t="shared" si="101"/>
        <v>16</v>
      </c>
      <c r="E285" s="93">
        <f t="shared" si="101"/>
        <v>16.680000000000003</v>
      </c>
      <c r="F285" s="93">
        <f t="shared" si="101"/>
        <v>17.359999999999996</v>
      </c>
      <c r="G285" s="93">
        <f t="shared" si="101"/>
        <v>18.04</v>
      </c>
      <c r="H285" s="93">
        <f t="shared" si="101"/>
        <v>18.720000000000002</v>
      </c>
      <c r="I285" s="93">
        <f t="shared" si="101"/>
        <v>19.400000000000002</v>
      </c>
      <c r="J285" s="93">
        <f t="shared" si="101"/>
        <v>20.080000000000005</v>
      </c>
      <c r="K285" s="93">
        <f t="shared" si="101"/>
        <v>20.759999999999998</v>
      </c>
      <c r="L285" s="93">
        <f t="shared" si="101"/>
        <v>21.44</v>
      </c>
      <c r="M285" s="93">
        <f t="shared" si="101"/>
        <v>22.120000000000005</v>
      </c>
      <c r="N285" s="93">
        <f t="shared" si="101"/>
        <v>22.800000000000004</v>
      </c>
      <c r="O285" s="93">
        <f t="shared" si="101"/>
        <v>23.879999999999995</v>
      </c>
      <c r="P285" s="93">
        <f t="shared" si="101"/>
        <v>24.959999999999997</v>
      </c>
      <c r="Q285" s="93">
        <f t="shared" si="101"/>
        <v>26.04</v>
      </c>
      <c r="R285" s="93">
        <f t="shared" si="101"/>
        <v>27.12</v>
      </c>
      <c r="S285" s="93">
        <f t="shared" si="101"/>
        <v>28.199999999999996</v>
      </c>
      <c r="T285" s="93">
        <f t="shared" si="101"/>
        <v>29.36</v>
      </c>
      <c r="U285" s="93">
        <f t="shared" si="101"/>
        <v>30.520000000000003</v>
      </c>
      <c r="V285" s="93">
        <f t="shared" si="101"/>
        <v>31.680000000000003</v>
      </c>
      <c r="W285" s="93">
        <f t="shared" si="101"/>
        <v>32.839999999999989</v>
      </c>
      <c r="X285" s="93">
        <f t="shared" si="101"/>
        <v>34</v>
      </c>
      <c r="Y285" s="93">
        <f t="shared" si="101"/>
        <v>35.360000000000007</v>
      </c>
      <c r="Z285" s="93">
        <f t="shared" si="101"/>
        <v>36.719999999999992</v>
      </c>
      <c r="AA285" s="93">
        <f t="shared" si="101"/>
        <v>38.08</v>
      </c>
      <c r="AB285" s="93">
        <f t="shared" si="101"/>
        <v>39.440000000000005</v>
      </c>
      <c r="AC285" s="93">
        <f t="shared" si="101"/>
        <v>40.800000000000004</v>
      </c>
      <c r="AD285" s="93">
        <f t="shared" si="101"/>
        <v>42.439999999999991</v>
      </c>
      <c r="AE285" s="93">
        <f t="shared" si="101"/>
        <v>44.08</v>
      </c>
      <c r="AF285" s="93">
        <f t="shared" si="101"/>
        <v>45.720000000000006</v>
      </c>
      <c r="AG285" s="93">
        <f t="shared" si="101"/>
        <v>47.359999999999992</v>
      </c>
      <c r="AH285" s="93">
        <f t="shared" si="101"/>
        <v>49</v>
      </c>
    </row>
    <row r="286" spans="1:34" x14ac:dyDescent="0.2">
      <c r="A286" s="82">
        <v>18</v>
      </c>
      <c r="B286" s="92">
        <v>2</v>
      </c>
      <c r="C286" s="84">
        <f t="shared" si="98"/>
        <v>18020</v>
      </c>
      <c r="D286" s="88">
        <f t="shared" si="101"/>
        <v>16.599999999999998</v>
      </c>
      <c r="E286" s="88">
        <f t="shared" si="101"/>
        <v>17.160000000000004</v>
      </c>
      <c r="F286" s="88">
        <f t="shared" si="101"/>
        <v>17.72</v>
      </c>
      <c r="G286" s="88">
        <f t="shared" si="101"/>
        <v>18.280000000000005</v>
      </c>
      <c r="H286" s="88">
        <f t="shared" si="101"/>
        <v>18.84</v>
      </c>
      <c r="I286" s="88">
        <f t="shared" si="101"/>
        <v>19.400000000000002</v>
      </c>
      <c r="J286" s="88">
        <f t="shared" si="101"/>
        <v>20.280000000000005</v>
      </c>
      <c r="K286" s="88">
        <f t="shared" ref="K286:AH286" si="102">-(K241-K316)*1/5+K271</f>
        <v>21.159999999999997</v>
      </c>
      <c r="L286" s="88">
        <f t="shared" si="102"/>
        <v>22.04</v>
      </c>
      <c r="M286" s="88">
        <f t="shared" si="102"/>
        <v>22.92</v>
      </c>
      <c r="N286" s="88">
        <f t="shared" si="102"/>
        <v>23.800000000000004</v>
      </c>
      <c r="O286" s="88">
        <f t="shared" si="102"/>
        <v>24.679999999999996</v>
      </c>
      <c r="P286" s="88">
        <f t="shared" si="102"/>
        <v>25.56</v>
      </c>
      <c r="Q286" s="88">
        <f t="shared" si="102"/>
        <v>26.44</v>
      </c>
      <c r="R286" s="88">
        <f t="shared" si="102"/>
        <v>27.320000000000004</v>
      </c>
      <c r="S286" s="88">
        <f t="shared" si="102"/>
        <v>28.199999999999996</v>
      </c>
      <c r="T286" s="88">
        <f t="shared" si="102"/>
        <v>29.440000000000005</v>
      </c>
      <c r="U286" s="88">
        <f t="shared" si="102"/>
        <v>30.679999999999996</v>
      </c>
      <c r="V286" s="88">
        <f t="shared" si="102"/>
        <v>31.92</v>
      </c>
      <c r="W286" s="88">
        <f t="shared" si="102"/>
        <v>33.160000000000011</v>
      </c>
      <c r="X286" s="88">
        <f t="shared" si="102"/>
        <v>34.399999999999991</v>
      </c>
      <c r="Y286" s="88">
        <f t="shared" si="102"/>
        <v>35.879999999999995</v>
      </c>
      <c r="Z286" s="88">
        <f t="shared" si="102"/>
        <v>37.36</v>
      </c>
      <c r="AA286" s="88">
        <f t="shared" si="102"/>
        <v>38.840000000000003</v>
      </c>
      <c r="AB286" s="88">
        <f t="shared" si="102"/>
        <v>40.320000000000007</v>
      </c>
      <c r="AC286" s="88">
        <f t="shared" si="102"/>
        <v>41.800000000000004</v>
      </c>
      <c r="AD286" s="88">
        <f t="shared" si="102"/>
        <v>43.439999999999991</v>
      </c>
      <c r="AE286" s="88">
        <f t="shared" si="102"/>
        <v>45.08</v>
      </c>
      <c r="AF286" s="88">
        <f t="shared" si="102"/>
        <v>46.720000000000006</v>
      </c>
      <c r="AG286" s="88">
        <f t="shared" si="102"/>
        <v>48.359999999999992</v>
      </c>
      <c r="AH286" s="88">
        <f t="shared" si="102"/>
        <v>50</v>
      </c>
    </row>
    <row r="287" spans="1:34" x14ac:dyDescent="0.2">
      <c r="A287" s="82">
        <v>18</v>
      </c>
      <c r="B287" s="83">
        <v>2.2000000000000002</v>
      </c>
      <c r="C287" s="84">
        <f>(A287*100+B287)*10</f>
        <v>18022</v>
      </c>
      <c r="D287" s="93">
        <f t="shared" ref="D287:AH291" si="103">-(D242-D317)*1/5+D272</f>
        <v>17</v>
      </c>
      <c r="E287" s="93">
        <f t="shared" si="103"/>
        <v>17.600000000000001</v>
      </c>
      <c r="F287" s="93">
        <f t="shared" si="103"/>
        <v>18.200000000000003</v>
      </c>
      <c r="G287" s="93">
        <f t="shared" si="103"/>
        <v>18.800000000000004</v>
      </c>
      <c r="H287" s="93">
        <f t="shared" si="103"/>
        <v>19.400000000000006</v>
      </c>
      <c r="I287" s="93">
        <f t="shared" si="103"/>
        <v>20</v>
      </c>
      <c r="J287" s="93">
        <f t="shared" si="103"/>
        <v>20.760000000000005</v>
      </c>
      <c r="K287" s="93">
        <f t="shared" si="103"/>
        <v>21.52</v>
      </c>
      <c r="L287" s="93">
        <f t="shared" si="103"/>
        <v>22.280000000000005</v>
      </c>
      <c r="M287" s="93">
        <f t="shared" si="103"/>
        <v>23.04</v>
      </c>
      <c r="N287" s="93">
        <f t="shared" si="103"/>
        <v>23.800000000000004</v>
      </c>
      <c r="O287" s="93">
        <f t="shared" si="103"/>
        <v>24.879999999999995</v>
      </c>
      <c r="P287" s="93">
        <f t="shared" si="103"/>
        <v>25.959999999999997</v>
      </c>
      <c r="Q287" s="93">
        <f t="shared" si="103"/>
        <v>27.04</v>
      </c>
      <c r="R287" s="93">
        <f t="shared" si="103"/>
        <v>28.12</v>
      </c>
      <c r="S287" s="93">
        <f t="shared" si="103"/>
        <v>29.199999999999996</v>
      </c>
      <c r="T287" s="93">
        <f t="shared" si="103"/>
        <v>30.36</v>
      </c>
      <c r="U287" s="93">
        <f t="shared" si="103"/>
        <v>31.520000000000003</v>
      </c>
      <c r="V287" s="93">
        <f t="shared" si="103"/>
        <v>32.680000000000007</v>
      </c>
      <c r="W287" s="93">
        <f t="shared" si="103"/>
        <v>33.839999999999989</v>
      </c>
      <c r="X287" s="93">
        <f t="shared" si="103"/>
        <v>35</v>
      </c>
      <c r="Y287" s="93">
        <f t="shared" si="103"/>
        <v>36.56</v>
      </c>
      <c r="Z287" s="93">
        <f t="shared" si="103"/>
        <v>38.120000000000005</v>
      </c>
      <c r="AA287" s="93">
        <f t="shared" si="103"/>
        <v>39.679999999999986</v>
      </c>
      <c r="AB287" s="93">
        <f t="shared" si="103"/>
        <v>41.239999999999988</v>
      </c>
      <c r="AC287" s="93">
        <f t="shared" si="103"/>
        <v>42.800000000000004</v>
      </c>
      <c r="AD287" s="93">
        <f t="shared" si="103"/>
        <v>44.439999999999991</v>
      </c>
      <c r="AE287" s="93">
        <f t="shared" si="103"/>
        <v>46.08</v>
      </c>
      <c r="AF287" s="93">
        <f t="shared" si="103"/>
        <v>47.720000000000006</v>
      </c>
      <c r="AG287" s="93">
        <f t="shared" si="103"/>
        <v>49.359999999999992</v>
      </c>
      <c r="AH287" s="93">
        <f t="shared" si="103"/>
        <v>51</v>
      </c>
    </row>
    <row r="288" spans="1:34" x14ac:dyDescent="0.2">
      <c r="A288" s="82">
        <v>18</v>
      </c>
      <c r="B288" s="92">
        <v>2.4</v>
      </c>
      <c r="C288" s="84">
        <f t="shared" ref="C288:C351" si="104">(A288*100+B288)*10</f>
        <v>18024</v>
      </c>
      <c r="D288" s="88">
        <f t="shared" si="103"/>
        <v>17</v>
      </c>
      <c r="E288" s="88">
        <f t="shared" si="103"/>
        <v>17.680000000000003</v>
      </c>
      <c r="F288" s="88">
        <f t="shared" si="103"/>
        <v>18.359999999999996</v>
      </c>
      <c r="G288" s="88">
        <f t="shared" si="103"/>
        <v>19.04</v>
      </c>
      <c r="H288" s="88">
        <f t="shared" si="103"/>
        <v>19.720000000000002</v>
      </c>
      <c r="I288" s="88">
        <f t="shared" si="103"/>
        <v>20.400000000000002</v>
      </c>
      <c r="J288" s="88">
        <f t="shared" si="103"/>
        <v>21.280000000000005</v>
      </c>
      <c r="K288" s="88">
        <f t="shared" si="103"/>
        <v>22.159999999999997</v>
      </c>
      <c r="L288" s="88">
        <f t="shared" si="103"/>
        <v>23.04</v>
      </c>
      <c r="M288" s="88">
        <f t="shared" si="103"/>
        <v>23.92</v>
      </c>
      <c r="N288" s="88">
        <f t="shared" si="103"/>
        <v>24.800000000000004</v>
      </c>
      <c r="O288" s="88">
        <f t="shared" si="103"/>
        <v>25.759999999999998</v>
      </c>
      <c r="P288" s="88">
        <f t="shared" si="103"/>
        <v>26.720000000000002</v>
      </c>
      <c r="Q288" s="88">
        <f t="shared" si="103"/>
        <v>27.68</v>
      </c>
      <c r="R288" s="88">
        <f t="shared" si="103"/>
        <v>28.640000000000008</v>
      </c>
      <c r="S288" s="88">
        <f t="shared" si="103"/>
        <v>29.6</v>
      </c>
      <c r="T288" s="88">
        <f t="shared" si="103"/>
        <v>30.88</v>
      </c>
      <c r="U288" s="88">
        <f t="shared" si="103"/>
        <v>32.159999999999989</v>
      </c>
      <c r="V288" s="88">
        <f t="shared" si="103"/>
        <v>33.439999999999991</v>
      </c>
      <c r="W288" s="88">
        <f t="shared" si="103"/>
        <v>34.719999999999992</v>
      </c>
      <c r="X288" s="88">
        <f t="shared" si="103"/>
        <v>36</v>
      </c>
      <c r="Y288" s="88">
        <f t="shared" si="103"/>
        <v>37.440000000000005</v>
      </c>
      <c r="Z288" s="88">
        <f t="shared" si="103"/>
        <v>38.88000000000001</v>
      </c>
      <c r="AA288" s="88">
        <f t="shared" si="103"/>
        <v>40.319999999999993</v>
      </c>
      <c r="AB288" s="88">
        <f t="shared" si="103"/>
        <v>41.76</v>
      </c>
      <c r="AC288" s="88">
        <f t="shared" si="103"/>
        <v>43.199999999999996</v>
      </c>
      <c r="AD288" s="88">
        <f t="shared" si="103"/>
        <v>44.96</v>
      </c>
      <c r="AE288" s="88">
        <f t="shared" si="103"/>
        <v>46.720000000000006</v>
      </c>
      <c r="AF288" s="88">
        <f t="shared" si="103"/>
        <v>48.480000000000011</v>
      </c>
      <c r="AG288" s="88">
        <f t="shared" si="103"/>
        <v>50.239999999999995</v>
      </c>
      <c r="AH288" s="88">
        <f t="shared" si="103"/>
        <v>52</v>
      </c>
    </row>
    <row r="289" spans="1:34" x14ac:dyDescent="0.2">
      <c r="A289" s="82">
        <v>18</v>
      </c>
      <c r="B289" s="83">
        <v>2.6</v>
      </c>
      <c r="C289" s="84">
        <f t="shared" si="104"/>
        <v>18026</v>
      </c>
      <c r="D289" s="93">
        <f t="shared" si="103"/>
        <v>17</v>
      </c>
      <c r="E289" s="93">
        <f t="shared" si="103"/>
        <v>17.680000000000003</v>
      </c>
      <c r="F289" s="93">
        <f t="shared" si="103"/>
        <v>18.359999999999996</v>
      </c>
      <c r="G289" s="93">
        <f t="shared" si="103"/>
        <v>19.04</v>
      </c>
      <c r="H289" s="93">
        <f t="shared" si="103"/>
        <v>19.720000000000002</v>
      </c>
      <c r="I289" s="93">
        <f t="shared" si="103"/>
        <v>20.400000000000002</v>
      </c>
      <c r="J289" s="93">
        <f t="shared" si="103"/>
        <v>21.280000000000005</v>
      </c>
      <c r="K289" s="93">
        <f t="shared" si="103"/>
        <v>22.159999999999997</v>
      </c>
      <c r="L289" s="93">
        <f t="shared" si="103"/>
        <v>23.04</v>
      </c>
      <c r="M289" s="93">
        <f t="shared" si="103"/>
        <v>23.92</v>
      </c>
      <c r="N289" s="93">
        <f t="shared" si="103"/>
        <v>24.800000000000004</v>
      </c>
      <c r="O289" s="93">
        <f t="shared" si="103"/>
        <v>25.959999999999997</v>
      </c>
      <c r="P289" s="93">
        <f t="shared" si="103"/>
        <v>27.12</v>
      </c>
      <c r="Q289" s="93">
        <f t="shared" si="103"/>
        <v>28.279999999999994</v>
      </c>
      <c r="R289" s="93">
        <f t="shared" si="103"/>
        <v>29.439999999999998</v>
      </c>
      <c r="S289" s="93">
        <f t="shared" si="103"/>
        <v>30.600000000000005</v>
      </c>
      <c r="T289" s="93">
        <f t="shared" si="103"/>
        <v>31.759999999999994</v>
      </c>
      <c r="U289" s="93">
        <f t="shared" si="103"/>
        <v>32.919999999999995</v>
      </c>
      <c r="V289" s="93">
        <f t="shared" si="103"/>
        <v>34.08</v>
      </c>
      <c r="W289" s="93">
        <f t="shared" si="103"/>
        <v>35.24</v>
      </c>
      <c r="X289" s="93">
        <f t="shared" si="103"/>
        <v>36.399999999999991</v>
      </c>
      <c r="Y289" s="93">
        <f t="shared" si="103"/>
        <v>37.959999999999994</v>
      </c>
      <c r="Z289" s="93">
        <f t="shared" si="103"/>
        <v>39.519999999999996</v>
      </c>
      <c r="AA289" s="93">
        <f t="shared" si="103"/>
        <v>41.08</v>
      </c>
      <c r="AB289" s="93">
        <f t="shared" si="103"/>
        <v>42.64</v>
      </c>
      <c r="AC289" s="93">
        <f t="shared" si="103"/>
        <v>44.199999999999996</v>
      </c>
      <c r="AD289" s="93">
        <f t="shared" si="103"/>
        <v>46.040000000000006</v>
      </c>
      <c r="AE289" s="93">
        <f t="shared" si="103"/>
        <v>47.879999999999995</v>
      </c>
      <c r="AF289" s="93">
        <f t="shared" si="103"/>
        <v>49.720000000000006</v>
      </c>
      <c r="AG289" s="93">
        <f t="shared" si="103"/>
        <v>51.560000000000016</v>
      </c>
      <c r="AH289" s="93">
        <f t="shared" si="103"/>
        <v>53.399999999999991</v>
      </c>
    </row>
    <row r="290" spans="1:34" x14ac:dyDescent="0.2">
      <c r="A290" s="82">
        <v>18</v>
      </c>
      <c r="B290" s="92">
        <v>2.8</v>
      </c>
      <c r="C290" s="84">
        <f t="shared" si="104"/>
        <v>18028</v>
      </c>
      <c r="D290" s="88">
        <f t="shared" si="103"/>
        <v>18</v>
      </c>
      <c r="E290" s="88">
        <f t="shared" si="103"/>
        <v>18.680000000000003</v>
      </c>
      <c r="F290" s="88">
        <f t="shared" si="103"/>
        <v>19.360000000000007</v>
      </c>
      <c r="G290" s="88">
        <f t="shared" si="103"/>
        <v>20.04</v>
      </c>
      <c r="H290" s="88">
        <f t="shared" si="103"/>
        <v>20.720000000000002</v>
      </c>
      <c r="I290" s="88">
        <f t="shared" si="103"/>
        <v>21.400000000000002</v>
      </c>
      <c r="J290" s="88">
        <f t="shared" si="103"/>
        <v>22.159999999999997</v>
      </c>
      <c r="K290" s="88">
        <f t="shared" si="103"/>
        <v>22.92</v>
      </c>
      <c r="L290" s="88">
        <f t="shared" si="103"/>
        <v>23.680000000000007</v>
      </c>
      <c r="M290" s="88">
        <f t="shared" si="103"/>
        <v>24.44</v>
      </c>
      <c r="N290" s="88">
        <f t="shared" si="103"/>
        <v>25.199999999999996</v>
      </c>
      <c r="O290" s="88">
        <f t="shared" si="103"/>
        <v>26.279999999999998</v>
      </c>
      <c r="P290" s="88">
        <f t="shared" si="103"/>
        <v>27.36</v>
      </c>
      <c r="Q290" s="88">
        <f t="shared" si="103"/>
        <v>28.440000000000005</v>
      </c>
      <c r="R290" s="88">
        <f t="shared" si="103"/>
        <v>29.520000000000003</v>
      </c>
      <c r="S290" s="88">
        <f t="shared" si="103"/>
        <v>30.600000000000005</v>
      </c>
      <c r="T290" s="88">
        <f t="shared" si="103"/>
        <v>31.959999999999997</v>
      </c>
      <c r="U290" s="88">
        <f t="shared" si="103"/>
        <v>33.32</v>
      </c>
      <c r="V290" s="88">
        <f t="shared" si="103"/>
        <v>34.680000000000007</v>
      </c>
      <c r="W290" s="88">
        <f t="shared" si="103"/>
        <v>36.039999999999992</v>
      </c>
      <c r="X290" s="88">
        <f t="shared" si="103"/>
        <v>37.399999999999991</v>
      </c>
      <c r="Y290" s="88">
        <f t="shared" si="103"/>
        <v>38.959999999999994</v>
      </c>
      <c r="Z290" s="88">
        <f t="shared" si="103"/>
        <v>40.519999999999996</v>
      </c>
      <c r="AA290" s="88">
        <f t="shared" si="103"/>
        <v>42.08</v>
      </c>
      <c r="AB290" s="88">
        <f t="shared" si="103"/>
        <v>43.64</v>
      </c>
      <c r="AC290" s="88">
        <f t="shared" si="103"/>
        <v>45.199999999999996</v>
      </c>
      <c r="AD290" s="88">
        <f t="shared" si="103"/>
        <v>47.040000000000006</v>
      </c>
      <c r="AE290" s="88">
        <f t="shared" si="103"/>
        <v>48.879999999999995</v>
      </c>
      <c r="AF290" s="88">
        <f t="shared" si="103"/>
        <v>50.720000000000006</v>
      </c>
      <c r="AG290" s="88">
        <f t="shared" si="103"/>
        <v>52.560000000000016</v>
      </c>
      <c r="AH290" s="88">
        <f t="shared" si="103"/>
        <v>54.399999999999991</v>
      </c>
    </row>
    <row r="291" spans="1:34" x14ac:dyDescent="0.2">
      <c r="A291" s="82">
        <v>18</v>
      </c>
      <c r="B291" s="83">
        <v>3</v>
      </c>
      <c r="C291" s="84">
        <f t="shared" si="104"/>
        <v>18030</v>
      </c>
      <c r="D291" s="93">
        <f t="shared" si="103"/>
        <v>18</v>
      </c>
      <c r="E291" s="93">
        <f t="shared" si="103"/>
        <v>18.680000000000003</v>
      </c>
      <c r="F291" s="93">
        <f t="shared" si="103"/>
        <v>19.360000000000007</v>
      </c>
      <c r="G291" s="93">
        <f t="shared" si="103"/>
        <v>20.04</v>
      </c>
      <c r="H291" s="93">
        <f t="shared" si="103"/>
        <v>20.720000000000002</v>
      </c>
      <c r="I291" s="93">
        <f t="shared" si="103"/>
        <v>21.400000000000002</v>
      </c>
      <c r="J291" s="93">
        <f t="shared" si="103"/>
        <v>22.280000000000005</v>
      </c>
      <c r="K291" s="93">
        <f t="shared" si="103"/>
        <v>23.159999999999997</v>
      </c>
      <c r="L291" s="93">
        <f t="shared" si="103"/>
        <v>24.04</v>
      </c>
      <c r="M291" s="93">
        <f t="shared" si="103"/>
        <v>24.92</v>
      </c>
      <c r="N291" s="93">
        <f t="shared" si="103"/>
        <v>25.800000000000004</v>
      </c>
      <c r="O291" s="93">
        <f t="shared" si="103"/>
        <v>26.959999999999997</v>
      </c>
      <c r="P291" s="93">
        <f t="shared" si="103"/>
        <v>28.12</v>
      </c>
      <c r="Q291" s="93">
        <f t="shared" si="103"/>
        <v>29.279999999999994</v>
      </c>
      <c r="R291" s="93">
        <f t="shared" si="103"/>
        <v>30.439999999999998</v>
      </c>
      <c r="S291" s="93">
        <f t="shared" si="103"/>
        <v>31.600000000000005</v>
      </c>
      <c r="T291" s="93">
        <f t="shared" si="103"/>
        <v>32.959999999999994</v>
      </c>
      <c r="U291" s="93">
        <f t="shared" si="103"/>
        <v>34.32</v>
      </c>
      <c r="V291" s="93">
        <f t="shared" si="103"/>
        <v>35.680000000000007</v>
      </c>
      <c r="W291" s="93">
        <f t="shared" si="103"/>
        <v>37.039999999999992</v>
      </c>
      <c r="X291" s="93">
        <f t="shared" si="103"/>
        <v>38.399999999999991</v>
      </c>
      <c r="Y291" s="93">
        <f t="shared" si="103"/>
        <v>39.959999999999994</v>
      </c>
      <c r="Z291" s="93">
        <f t="shared" si="103"/>
        <v>41.519999999999996</v>
      </c>
      <c r="AA291" s="93">
        <f t="shared" si="103"/>
        <v>43.08</v>
      </c>
      <c r="AB291" s="93">
        <f t="shared" si="103"/>
        <v>44.64</v>
      </c>
      <c r="AC291" s="93">
        <f t="shared" si="103"/>
        <v>46.199999999999996</v>
      </c>
      <c r="AD291" s="93">
        <f t="shared" si="103"/>
        <v>48.040000000000006</v>
      </c>
      <c r="AE291" s="93">
        <f t="shared" si="103"/>
        <v>49.879999999999995</v>
      </c>
      <c r="AF291" s="93">
        <f t="shared" si="103"/>
        <v>51.720000000000006</v>
      </c>
      <c r="AG291" s="93">
        <f t="shared" si="103"/>
        <v>53.560000000000016</v>
      </c>
      <c r="AH291" s="93">
        <f t="shared" si="103"/>
        <v>55.399999999999991</v>
      </c>
    </row>
    <row r="292" spans="1:34" x14ac:dyDescent="0.2">
      <c r="A292" s="82">
        <v>19</v>
      </c>
      <c r="B292" s="83">
        <v>0</v>
      </c>
      <c r="C292" s="84">
        <f t="shared" si="104"/>
        <v>19000</v>
      </c>
      <c r="D292" s="93">
        <v>12.8</v>
      </c>
      <c r="E292" s="93">
        <v>13.44</v>
      </c>
      <c r="F292" s="93">
        <v>14.08</v>
      </c>
      <c r="G292" s="93">
        <v>14.72</v>
      </c>
      <c r="H292" s="93">
        <v>15.36</v>
      </c>
      <c r="I292" s="93">
        <v>16</v>
      </c>
      <c r="J292" s="93">
        <v>16.440000000000001</v>
      </c>
      <c r="K292" s="93">
        <v>16.88</v>
      </c>
      <c r="L292" s="93">
        <v>17.32</v>
      </c>
      <c r="M292" s="93">
        <v>17.760000000000002</v>
      </c>
      <c r="N292" s="93">
        <v>18.2</v>
      </c>
      <c r="O292" s="93">
        <v>19.04</v>
      </c>
      <c r="P292" s="93">
        <v>19.88</v>
      </c>
      <c r="Q292" s="93">
        <v>20.72</v>
      </c>
      <c r="R292" s="93">
        <v>21.56</v>
      </c>
      <c r="S292" s="93">
        <v>22.4</v>
      </c>
      <c r="T292" s="93">
        <v>23.24</v>
      </c>
      <c r="U292" s="93">
        <v>24.08</v>
      </c>
      <c r="V292" s="93">
        <v>24.92</v>
      </c>
      <c r="W292" s="93">
        <v>25.76</v>
      </c>
      <c r="X292" s="93">
        <v>26.6</v>
      </c>
      <c r="Y292" s="93">
        <v>27.64</v>
      </c>
      <c r="Z292" s="93">
        <v>28.68</v>
      </c>
      <c r="AA292" s="93">
        <v>29.72</v>
      </c>
      <c r="AB292" s="93">
        <v>30.76</v>
      </c>
      <c r="AC292" s="93">
        <v>31.8</v>
      </c>
      <c r="AD292" s="93">
        <v>32.92</v>
      </c>
      <c r="AE292" s="93">
        <v>34.04</v>
      </c>
      <c r="AF292" s="93">
        <v>35.159999999999997</v>
      </c>
      <c r="AG292" s="93">
        <v>36.28</v>
      </c>
      <c r="AH292" s="93">
        <v>37.4</v>
      </c>
    </row>
    <row r="293" spans="1:34" x14ac:dyDescent="0.2">
      <c r="A293" s="82">
        <v>19</v>
      </c>
      <c r="B293" s="86">
        <v>0.4</v>
      </c>
      <c r="C293" s="84">
        <f t="shared" si="104"/>
        <v>19004</v>
      </c>
      <c r="D293" s="88">
        <f t="shared" ref="D293:AH301" si="105">-(D233-D308)*1/5+D278</f>
        <v>12.799999999999997</v>
      </c>
      <c r="E293" s="88">
        <f t="shared" si="105"/>
        <v>13.440000000000001</v>
      </c>
      <c r="F293" s="88">
        <f t="shared" si="105"/>
        <v>14.08</v>
      </c>
      <c r="G293" s="88">
        <f t="shared" si="105"/>
        <v>14.719999999999999</v>
      </c>
      <c r="H293" s="88">
        <f t="shared" si="105"/>
        <v>15.36</v>
      </c>
      <c r="I293" s="88">
        <f t="shared" si="105"/>
        <v>16</v>
      </c>
      <c r="J293" s="88">
        <f t="shared" si="105"/>
        <v>16.440000000000005</v>
      </c>
      <c r="K293" s="88">
        <f t="shared" si="105"/>
        <v>16.879999999999995</v>
      </c>
      <c r="L293" s="88">
        <f t="shared" si="105"/>
        <v>17.32</v>
      </c>
      <c r="M293" s="88">
        <f t="shared" si="105"/>
        <v>17.760000000000005</v>
      </c>
      <c r="N293" s="88">
        <f t="shared" si="105"/>
        <v>18.200000000000003</v>
      </c>
      <c r="O293" s="88">
        <f t="shared" si="105"/>
        <v>19.040000000000006</v>
      </c>
      <c r="P293" s="88">
        <f t="shared" si="105"/>
        <v>19.879999999999995</v>
      </c>
      <c r="Q293" s="88">
        <f t="shared" si="105"/>
        <v>20.72</v>
      </c>
      <c r="R293" s="88">
        <f t="shared" si="105"/>
        <v>21.560000000000002</v>
      </c>
      <c r="S293" s="88">
        <f t="shared" si="105"/>
        <v>22.400000000000006</v>
      </c>
      <c r="T293" s="88">
        <f t="shared" si="105"/>
        <v>23.239999999999995</v>
      </c>
      <c r="U293" s="88">
        <f t="shared" si="105"/>
        <v>24.08</v>
      </c>
      <c r="V293" s="88">
        <f t="shared" si="105"/>
        <v>24.92</v>
      </c>
      <c r="W293" s="88">
        <f t="shared" si="105"/>
        <v>25.760000000000005</v>
      </c>
      <c r="X293" s="88">
        <f t="shared" si="105"/>
        <v>26.599999999999994</v>
      </c>
      <c r="Y293" s="88">
        <f t="shared" si="105"/>
        <v>27.64</v>
      </c>
      <c r="Z293" s="88">
        <f t="shared" si="105"/>
        <v>28.680000000000007</v>
      </c>
      <c r="AA293" s="88">
        <f t="shared" si="105"/>
        <v>29.720000000000006</v>
      </c>
      <c r="AB293" s="88">
        <f t="shared" si="105"/>
        <v>30.759999999999994</v>
      </c>
      <c r="AC293" s="88">
        <f t="shared" si="105"/>
        <v>31.800000000000008</v>
      </c>
      <c r="AD293" s="88">
        <f t="shared" si="105"/>
        <v>32.919999999999995</v>
      </c>
      <c r="AE293" s="88">
        <f t="shared" si="105"/>
        <v>34.040000000000006</v>
      </c>
      <c r="AF293" s="88">
        <f t="shared" si="105"/>
        <v>35.159999999999989</v>
      </c>
      <c r="AG293" s="88">
        <f t="shared" si="105"/>
        <v>36.28</v>
      </c>
      <c r="AH293" s="88">
        <f t="shared" si="105"/>
        <v>37.400000000000006</v>
      </c>
    </row>
    <row r="294" spans="1:34" x14ac:dyDescent="0.2">
      <c r="A294" s="82">
        <v>19</v>
      </c>
      <c r="B294" s="83">
        <v>0.6</v>
      </c>
      <c r="C294" s="84">
        <f t="shared" si="104"/>
        <v>19006</v>
      </c>
      <c r="D294" s="93">
        <f t="shared" si="105"/>
        <v>13.799999999999997</v>
      </c>
      <c r="E294" s="93">
        <f t="shared" si="105"/>
        <v>14.240000000000002</v>
      </c>
      <c r="F294" s="93">
        <f t="shared" si="105"/>
        <v>14.680000000000003</v>
      </c>
      <c r="G294" s="93">
        <f t="shared" si="105"/>
        <v>15.12</v>
      </c>
      <c r="H294" s="93">
        <f t="shared" si="105"/>
        <v>15.560000000000002</v>
      </c>
      <c r="I294" s="93">
        <f t="shared" si="105"/>
        <v>16</v>
      </c>
      <c r="J294" s="93">
        <f t="shared" si="105"/>
        <v>16.640000000000004</v>
      </c>
      <c r="K294" s="93">
        <f t="shared" si="105"/>
        <v>17.279999999999994</v>
      </c>
      <c r="L294" s="93">
        <f t="shared" si="105"/>
        <v>17.919999999999998</v>
      </c>
      <c r="M294" s="93">
        <f t="shared" si="105"/>
        <v>18.560000000000002</v>
      </c>
      <c r="N294" s="93">
        <f t="shared" si="105"/>
        <v>19.200000000000003</v>
      </c>
      <c r="O294" s="93">
        <f t="shared" si="105"/>
        <v>19.879999999999995</v>
      </c>
      <c r="P294" s="93">
        <f t="shared" si="105"/>
        <v>20.560000000000002</v>
      </c>
      <c r="Q294" s="93">
        <f t="shared" si="105"/>
        <v>21.240000000000009</v>
      </c>
      <c r="R294" s="93">
        <f t="shared" si="105"/>
        <v>21.92</v>
      </c>
      <c r="S294" s="93">
        <f t="shared" si="105"/>
        <v>22.599999999999994</v>
      </c>
      <c r="T294" s="93">
        <f t="shared" si="105"/>
        <v>23.599999999999994</v>
      </c>
      <c r="U294" s="93">
        <f t="shared" si="105"/>
        <v>24.599999999999994</v>
      </c>
      <c r="V294" s="93">
        <f t="shared" si="105"/>
        <v>25.599999999999994</v>
      </c>
      <c r="W294" s="93">
        <f t="shared" si="105"/>
        <v>26.599999999999994</v>
      </c>
      <c r="X294" s="93">
        <f t="shared" si="105"/>
        <v>27.599999999999994</v>
      </c>
      <c r="Y294" s="93">
        <f t="shared" si="105"/>
        <v>28.68</v>
      </c>
      <c r="Z294" s="93">
        <f t="shared" si="105"/>
        <v>29.760000000000005</v>
      </c>
      <c r="AA294" s="93">
        <f t="shared" si="105"/>
        <v>30.840000000000007</v>
      </c>
      <c r="AB294" s="93">
        <f t="shared" si="105"/>
        <v>31.919999999999991</v>
      </c>
      <c r="AC294" s="93">
        <f t="shared" si="105"/>
        <v>33</v>
      </c>
      <c r="AD294" s="93">
        <f t="shared" si="105"/>
        <v>34.120000000000012</v>
      </c>
      <c r="AE294" s="93">
        <f t="shared" si="105"/>
        <v>35.239999999999995</v>
      </c>
      <c r="AF294" s="93">
        <f t="shared" si="105"/>
        <v>36.360000000000007</v>
      </c>
      <c r="AG294" s="93">
        <f t="shared" si="105"/>
        <v>37.47999999999999</v>
      </c>
      <c r="AH294" s="93">
        <f t="shared" si="105"/>
        <v>38.599999999999994</v>
      </c>
    </row>
    <row r="295" spans="1:34" x14ac:dyDescent="0.2">
      <c r="A295" s="82">
        <v>19</v>
      </c>
      <c r="B295" s="92">
        <v>0.8</v>
      </c>
      <c r="C295" s="84">
        <f t="shared" si="104"/>
        <v>19008</v>
      </c>
      <c r="D295" s="88">
        <f t="shared" si="105"/>
        <v>13.799999999999997</v>
      </c>
      <c r="E295" s="88">
        <f t="shared" si="105"/>
        <v>14.240000000000002</v>
      </c>
      <c r="F295" s="88">
        <f t="shared" si="105"/>
        <v>14.680000000000003</v>
      </c>
      <c r="G295" s="88">
        <f t="shared" si="105"/>
        <v>15.12</v>
      </c>
      <c r="H295" s="88">
        <f t="shared" si="105"/>
        <v>15.560000000000002</v>
      </c>
      <c r="I295" s="88">
        <f t="shared" si="105"/>
        <v>16</v>
      </c>
      <c r="J295" s="88">
        <f t="shared" si="105"/>
        <v>16.640000000000004</v>
      </c>
      <c r="K295" s="88">
        <f t="shared" si="105"/>
        <v>17.279999999999994</v>
      </c>
      <c r="L295" s="88">
        <f t="shared" si="105"/>
        <v>17.919999999999998</v>
      </c>
      <c r="M295" s="88">
        <f t="shared" si="105"/>
        <v>18.560000000000002</v>
      </c>
      <c r="N295" s="88">
        <f t="shared" si="105"/>
        <v>19.200000000000003</v>
      </c>
      <c r="O295" s="88">
        <f t="shared" si="105"/>
        <v>20.040000000000006</v>
      </c>
      <c r="P295" s="88">
        <f t="shared" si="105"/>
        <v>20.879999999999995</v>
      </c>
      <c r="Q295" s="88">
        <f t="shared" si="105"/>
        <v>21.72</v>
      </c>
      <c r="R295" s="88">
        <f t="shared" si="105"/>
        <v>22.560000000000002</v>
      </c>
      <c r="S295" s="88">
        <f t="shared" si="105"/>
        <v>23.400000000000006</v>
      </c>
      <c r="T295" s="88">
        <f t="shared" si="105"/>
        <v>24.279999999999998</v>
      </c>
      <c r="U295" s="88">
        <f t="shared" si="105"/>
        <v>25.160000000000004</v>
      </c>
      <c r="V295" s="88">
        <f t="shared" si="105"/>
        <v>26.04</v>
      </c>
      <c r="W295" s="88">
        <f t="shared" si="105"/>
        <v>26.920000000000009</v>
      </c>
      <c r="X295" s="88">
        <f t="shared" si="105"/>
        <v>27.8</v>
      </c>
      <c r="Y295" s="88">
        <f t="shared" si="105"/>
        <v>29.04</v>
      </c>
      <c r="Z295" s="88">
        <f t="shared" si="105"/>
        <v>30.27999999999999</v>
      </c>
      <c r="AA295" s="88">
        <f t="shared" si="105"/>
        <v>31.519999999999992</v>
      </c>
      <c r="AB295" s="88">
        <f t="shared" si="105"/>
        <v>32.759999999999991</v>
      </c>
      <c r="AC295" s="88">
        <f t="shared" si="105"/>
        <v>34</v>
      </c>
      <c r="AD295" s="88">
        <f t="shared" si="105"/>
        <v>35.280000000000008</v>
      </c>
      <c r="AE295" s="88">
        <f t="shared" si="105"/>
        <v>36.560000000000016</v>
      </c>
      <c r="AF295" s="88">
        <f t="shared" si="105"/>
        <v>37.839999999999996</v>
      </c>
      <c r="AG295" s="88">
        <f t="shared" si="105"/>
        <v>39.120000000000005</v>
      </c>
      <c r="AH295" s="88">
        <f t="shared" si="105"/>
        <v>40.400000000000006</v>
      </c>
    </row>
    <row r="296" spans="1:34" x14ac:dyDescent="0.2">
      <c r="A296" s="82">
        <v>19</v>
      </c>
      <c r="B296" s="83">
        <v>1</v>
      </c>
      <c r="C296" s="84">
        <f t="shared" si="104"/>
        <v>19010</v>
      </c>
      <c r="D296" s="93">
        <f t="shared" si="105"/>
        <v>14</v>
      </c>
      <c r="E296" s="93">
        <f t="shared" si="105"/>
        <v>14.600000000000001</v>
      </c>
      <c r="F296" s="93">
        <f t="shared" si="105"/>
        <v>15.200000000000003</v>
      </c>
      <c r="G296" s="93">
        <f t="shared" si="105"/>
        <v>15.800000000000002</v>
      </c>
      <c r="H296" s="93">
        <f t="shared" si="105"/>
        <v>16.400000000000006</v>
      </c>
      <c r="I296" s="93">
        <f t="shared" si="105"/>
        <v>17</v>
      </c>
      <c r="J296" s="93">
        <f t="shared" si="105"/>
        <v>17.640000000000004</v>
      </c>
      <c r="K296" s="93">
        <f t="shared" si="105"/>
        <v>18.280000000000008</v>
      </c>
      <c r="L296" s="93">
        <f t="shared" si="105"/>
        <v>18.919999999999998</v>
      </c>
      <c r="M296" s="93">
        <f t="shared" si="105"/>
        <v>19.560000000000002</v>
      </c>
      <c r="N296" s="93">
        <f t="shared" si="105"/>
        <v>20.200000000000003</v>
      </c>
      <c r="O296" s="93">
        <f t="shared" si="105"/>
        <v>20.879999999999995</v>
      </c>
      <c r="P296" s="93">
        <f t="shared" si="105"/>
        <v>21.560000000000002</v>
      </c>
      <c r="Q296" s="93">
        <f t="shared" si="105"/>
        <v>22.240000000000009</v>
      </c>
      <c r="R296" s="93">
        <f t="shared" si="105"/>
        <v>22.92</v>
      </c>
      <c r="S296" s="93">
        <f t="shared" si="105"/>
        <v>23.599999999999994</v>
      </c>
      <c r="T296" s="93">
        <f t="shared" si="105"/>
        <v>24.639999999999997</v>
      </c>
      <c r="U296" s="93">
        <f t="shared" si="105"/>
        <v>25.68</v>
      </c>
      <c r="V296" s="93">
        <f t="shared" si="105"/>
        <v>26.720000000000006</v>
      </c>
      <c r="W296" s="93">
        <f t="shared" si="105"/>
        <v>27.76</v>
      </c>
      <c r="X296" s="93">
        <f t="shared" si="105"/>
        <v>28.800000000000004</v>
      </c>
      <c r="Y296" s="93">
        <f t="shared" si="105"/>
        <v>30.04</v>
      </c>
      <c r="Z296" s="93">
        <f t="shared" si="105"/>
        <v>31.27999999999999</v>
      </c>
      <c r="AA296" s="93">
        <f t="shared" si="105"/>
        <v>32.519999999999989</v>
      </c>
      <c r="AB296" s="93">
        <f t="shared" si="105"/>
        <v>33.759999999999991</v>
      </c>
      <c r="AC296" s="93">
        <f t="shared" si="105"/>
        <v>35</v>
      </c>
      <c r="AD296" s="93">
        <f t="shared" si="105"/>
        <v>36.320000000000007</v>
      </c>
      <c r="AE296" s="93">
        <f t="shared" si="105"/>
        <v>37.640000000000015</v>
      </c>
      <c r="AF296" s="93">
        <f t="shared" si="105"/>
        <v>38.959999999999994</v>
      </c>
      <c r="AG296" s="93">
        <f t="shared" si="105"/>
        <v>40.28</v>
      </c>
      <c r="AH296" s="93">
        <f t="shared" si="105"/>
        <v>41.599999999999994</v>
      </c>
    </row>
    <row r="297" spans="1:34" x14ac:dyDescent="0.2">
      <c r="A297" s="82">
        <v>19</v>
      </c>
      <c r="B297" s="92">
        <v>1.2</v>
      </c>
      <c r="C297" s="84">
        <f t="shared" si="104"/>
        <v>19012</v>
      </c>
      <c r="D297" s="88">
        <f t="shared" si="105"/>
        <v>14</v>
      </c>
      <c r="E297" s="88">
        <f t="shared" si="105"/>
        <v>14.600000000000001</v>
      </c>
      <c r="F297" s="88">
        <f t="shared" si="105"/>
        <v>15.200000000000003</v>
      </c>
      <c r="G297" s="88">
        <f t="shared" si="105"/>
        <v>15.800000000000002</v>
      </c>
      <c r="H297" s="88">
        <f t="shared" si="105"/>
        <v>16.400000000000006</v>
      </c>
      <c r="I297" s="88">
        <f t="shared" si="105"/>
        <v>17</v>
      </c>
      <c r="J297" s="88">
        <f t="shared" si="105"/>
        <v>17.640000000000004</v>
      </c>
      <c r="K297" s="88">
        <f t="shared" si="105"/>
        <v>18.280000000000008</v>
      </c>
      <c r="L297" s="88">
        <f t="shared" si="105"/>
        <v>18.919999999999998</v>
      </c>
      <c r="M297" s="88">
        <f t="shared" si="105"/>
        <v>19.560000000000002</v>
      </c>
      <c r="N297" s="88">
        <f t="shared" si="105"/>
        <v>20.200000000000003</v>
      </c>
      <c r="O297" s="88">
        <f t="shared" si="105"/>
        <v>21.079999999999995</v>
      </c>
      <c r="P297" s="88">
        <f t="shared" si="105"/>
        <v>21.96</v>
      </c>
      <c r="Q297" s="88">
        <f t="shared" si="105"/>
        <v>22.840000000000007</v>
      </c>
      <c r="R297" s="88">
        <f t="shared" si="105"/>
        <v>23.72</v>
      </c>
      <c r="S297" s="88">
        <f t="shared" si="105"/>
        <v>24.599999999999994</v>
      </c>
      <c r="T297" s="88">
        <f t="shared" si="105"/>
        <v>25.64</v>
      </c>
      <c r="U297" s="88">
        <f t="shared" si="105"/>
        <v>26.680000000000007</v>
      </c>
      <c r="V297" s="88">
        <f t="shared" si="105"/>
        <v>27.720000000000002</v>
      </c>
      <c r="W297" s="88">
        <f t="shared" si="105"/>
        <v>28.759999999999998</v>
      </c>
      <c r="X297" s="88">
        <f t="shared" si="105"/>
        <v>29.800000000000004</v>
      </c>
      <c r="Y297" s="88">
        <f t="shared" si="105"/>
        <v>30.919999999999995</v>
      </c>
      <c r="Z297" s="88">
        <f t="shared" si="105"/>
        <v>32.040000000000006</v>
      </c>
      <c r="AA297" s="88">
        <f t="shared" si="105"/>
        <v>33.159999999999989</v>
      </c>
      <c r="AB297" s="88">
        <f t="shared" si="105"/>
        <v>34.28</v>
      </c>
      <c r="AC297" s="88">
        <f t="shared" si="105"/>
        <v>35.400000000000006</v>
      </c>
      <c r="AD297" s="88">
        <f t="shared" si="105"/>
        <v>36.840000000000011</v>
      </c>
      <c r="AE297" s="88">
        <f t="shared" si="105"/>
        <v>38.279999999999987</v>
      </c>
      <c r="AF297" s="88">
        <f t="shared" si="105"/>
        <v>39.719999999999992</v>
      </c>
      <c r="AG297" s="88">
        <f t="shared" si="105"/>
        <v>41.16</v>
      </c>
      <c r="AH297" s="88">
        <f t="shared" si="105"/>
        <v>42.599999999999994</v>
      </c>
    </row>
    <row r="298" spans="1:34" x14ac:dyDescent="0.2">
      <c r="A298" s="82">
        <v>19</v>
      </c>
      <c r="B298" s="83">
        <v>1.4</v>
      </c>
      <c r="C298" s="84">
        <f t="shared" si="104"/>
        <v>19014</v>
      </c>
      <c r="D298" s="93">
        <f t="shared" si="105"/>
        <v>14.799999999999997</v>
      </c>
      <c r="E298" s="93">
        <f t="shared" si="105"/>
        <v>15.280000000000003</v>
      </c>
      <c r="F298" s="93">
        <f t="shared" si="105"/>
        <v>15.759999999999998</v>
      </c>
      <c r="G298" s="93">
        <f t="shared" si="105"/>
        <v>16.240000000000006</v>
      </c>
      <c r="H298" s="93">
        <f t="shared" si="105"/>
        <v>16.72</v>
      </c>
      <c r="I298" s="93">
        <f t="shared" si="105"/>
        <v>17.200000000000003</v>
      </c>
      <c r="J298" s="93">
        <f t="shared" si="105"/>
        <v>17.840000000000007</v>
      </c>
      <c r="K298" s="93">
        <f t="shared" si="105"/>
        <v>18.479999999999997</v>
      </c>
      <c r="L298" s="93">
        <f t="shared" si="105"/>
        <v>19.12</v>
      </c>
      <c r="M298" s="93">
        <f t="shared" si="105"/>
        <v>19.760000000000005</v>
      </c>
      <c r="N298" s="93">
        <f t="shared" si="105"/>
        <v>20.400000000000006</v>
      </c>
      <c r="O298" s="93">
        <f t="shared" si="105"/>
        <v>21.239999999999995</v>
      </c>
      <c r="P298" s="93">
        <f t="shared" si="105"/>
        <v>22.08</v>
      </c>
      <c r="Q298" s="93">
        <f t="shared" si="105"/>
        <v>22.92</v>
      </c>
      <c r="R298" s="93">
        <f t="shared" si="105"/>
        <v>23.760000000000005</v>
      </c>
      <c r="S298" s="93">
        <f t="shared" si="105"/>
        <v>24.599999999999994</v>
      </c>
      <c r="T298" s="93">
        <f t="shared" si="105"/>
        <v>25.68</v>
      </c>
      <c r="U298" s="93">
        <f t="shared" si="105"/>
        <v>26.760000000000005</v>
      </c>
      <c r="V298" s="93">
        <f t="shared" si="105"/>
        <v>27.84</v>
      </c>
      <c r="W298" s="93">
        <f t="shared" si="105"/>
        <v>28.919999999999995</v>
      </c>
      <c r="X298" s="93">
        <f t="shared" si="105"/>
        <v>30</v>
      </c>
      <c r="Y298" s="93">
        <f t="shared" si="105"/>
        <v>31.280000000000005</v>
      </c>
      <c r="Z298" s="93">
        <f t="shared" si="105"/>
        <v>32.559999999999988</v>
      </c>
      <c r="AA298" s="93">
        <f t="shared" si="105"/>
        <v>33.839999999999996</v>
      </c>
      <c r="AB298" s="93">
        <f t="shared" si="105"/>
        <v>35.120000000000005</v>
      </c>
      <c r="AC298" s="93">
        <f t="shared" si="105"/>
        <v>36.400000000000006</v>
      </c>
      <c r="AD298" s="93">
        <f t="shared" si="105"/>
        <v>37.88000000000001</v>
      </c>
      <c r="AE298" s="93">
        <f t="shared" si="105"/>
        <v>39.359999999999985</v>
      </c>
      <c r="AF298" s="93">
        <f t="shared" si="105"/>
        <v>40.839999999999989</v>
      </c>
      <c r="AG298" s="93">
        <f t="shared" si="105"/>
        <v>42.319999999999993</v>
      </c>
      <c r="AH298" s="93">
        <f t="shared" si="105"/>
        <v>43.800000000000011</v>
      </c>
    </row>
    <row r="299" spans="1:34" x14ac:dyDescent="0.2">
      <c r="A299" s="82">
        <v>19</v>
      </c>
      <c r="B299" s="92">
        <v>1.6</v>
      </c>
      <c r="C299" s="84">
        <f t="shared" si="104"/>
        <v>19016</v>
      </c>
      <c r="D299" s="88">
        <f t="shared" si="105"/>
        <v>15</v>
      </c>
      <c r="E299" s="88">
        <f t="shared" si="105"/>
        <v>15.600000000000001</v>
      </c>
      <c r="F299" s="88">
        <f t="shared" si="105"/>
        <v>16.200000000000003</v>
      </c>
      <c r="G299" s="88">
        <f t="shared" si="105"/>
        <v>16.800000000000004</v>
      </c>
      <c r="H299" s="88">
        <f t="shared" si="105"/>
        <v>17.400000000000006</v>
      </c>
      <c r="I299" s="88">
        <f t="shared" si="105"/>
        <v>18</v>
      </c>
      <c r="J299" s="88">
        <f t="shared" si="105"/>
        <v>18.640000000000004</v>
      </c>
      <c r="K299" s="88">
        <f t="shared" si="105"/>
        <v>19.280000000000008</v>
      </c>
      <c r="L299" s="88">
        <f t="shared" si="105"/>
        <v>19.919999999999998</v>
      </c>
      <c r="M299" s="88">
        <f t="shared" si="105"/>
        <v>20.560000000000002</v>
      </c>
      <c r="N299" s="88">
        <f t="shared" si="105"/>
        <v>21.200000000000003</v>
      </c>
      <c r="O299" s="88">
        <f t="shared" si="105"/>
        <v>22.079999999999995</v>
      </c>
      <c r="P299" s="88">
        <f t="shared" si="105"/>
        <v>22.96</v>
      </c>
      <c r="Q299" s="88">
        <f t="shared" si="105"/>
        <v>23.840000000000007</v>
      </c>
      <c r="R299" s="88">
        <f t="shared" si="105"/>
        <v>24.72</v>
      </c>
      <c r="S299" s="88">
        <f t="shared" si="105"/>
        <v>25.599999999999994</v>
      </c>
      <c r="T299" s="88">
        <f t="shared" si="105"/>
        <v>26.68</v>
      </c>
      <c r="U299" s="88">
        <f t="shared" si="105"/>
        <v>27.760000000000005</v>
      </c>
      <c r="V299" s="88">
        <f t="shared" si="105"/>
        <v>28.840000000000003</v>
      </c>
      <c r="W299" s="88">
        <f t="shared" si="105"/>
        <v>29.919999999999995</v>
      </c>
      <c r="X299" s="88">
        <f t="shared" si="105"/>
        <v>31</v>
      </c>
      <c r="Y299" s="88">
        <f t="shared" si="105"/>
        <v>32.280000000000008</v>
      </c>
      <c r="Z299" s="88">
        <f t="shared" si="105"/>
        <v>33.559999999999988</v>
      </c>
      <c r="AA299" s="88">
        <f t="shared" si="105"/>
        <v>34.839999999999996</v>
      </c>
      <c r="AB299" s="88">
        <f t="shared" si="105"/>
        <v>36.120000000000005</v>
      </c>
      <c r="AC299" s="88">
        <f t="shared" si="105"/>
        <v>37.400000000000006</v>
      </c>
      <c r="AD299" s="88">
        <f t="shared" si="105"/>
        <v>38.88000000000001</v>
      </c>
      <c r="AE299" s="88">
        <f t="shared" si="105"/>
        <v>40.359999999999985</v>
      </c>
      <c r="AF299" s="88">
        <f t="shared" si="105"/>
        <v>41.839999999999989</v>
      </c>
      <c r="AG299" s="88">
        <f t="shared" si="105"/>
        <v>43.319999999999993</v>
      </c>
      <c r="AH299" s="88">
        <f t="shared" si="105"/>
        <v>44.800000000000011</v>
      </c>
    </row>
    <row r="300" spans="1:34" x14ac:dyDescent="0.2">
      <c r="A300" s="82">
        <v>19</v>
      </c>
      <c r="B300" s="83">
        <v>1.8</v>
      </c>
      <c r="C300" s="84">
        <f t="shared" si="104"/>
        <v>19018</v>
      </c>
      <c r="D300" s="93">
        <f t="shared" si="105"/>
        <v>15</v>
      </c>
      <c r="E300" s="93">
        <f t="shared" si="105"/>
        <v>15.640000000000002</v>
      </c>
      <c r="F300" s="93">
        <f t="shared" si="105"/>
        <v>16.279999999999994</v>
      </c>
      <c r="G300" s="93">
        <f t="shared" si="105"/>
        <v>16.919999999999998</v>
      </c>
      <c r="H300" s="93">
        <f t="shared" si="105"/>
        <v>17.560000000000002</v>
      </c>
      <c r="I300" s="93">
        <f t="shared" si="105"/>
        <v>18.200000000000003</v>
      </c>
      <c r="J300" s="93">
        <f t="shared" si="105"/>
        <v>18.840000000000007</v>
      </c>
      <c r="K300" s="93">
        <f t="shared" si="105"/>
        <v>19.479999999999997</v>
      </c>
      <c r="L300" s="93">
        <f t="shared" si="105"/>
        <v>20.12</v>
      </c>
      <c r="M300" s="93">
        <f t="shared" si="105"/>
        <v>20.760000000000005</v>
      </c>
      <c r="N300" s="93">
        <f t="shared" si="105"/>
        <v>21.400000000000006</v>
      </c>
      <c r="O300" s="93">
        <f t="shared" si="105"/>
        <v>22.439999999999994</v>
      </c>
      <c r="P300" s="93">
        <f t="shared" si="105"/>
        <v>23.479999999999997</v>
      </c>
      <c r="Q300" s="93">
        <f t="shared" si="105"/>
        <v>24.52</v>
      </c>
      <c r="R300" s="93">
        <f t="shared" si="105"/>
        <v>25.560000000000002</v>
      </c>
      <c r="S300" s="93">
        <f t="shared" si="105"/>
        <v>26.599999999999994</v>
      </c>
      <c r="T300" s="93">
        <f t="shared" si="105"/>
        <v>27.68</v>
      </c>
      <c r="U300" s="93">
        <f t="shared" si="105"/>
        <v>28.760000000000005</v>
      </c>
      <c r="V300" s="93">
        <f t="shared" si="105"/>
        <v>29.840000000000003</v>
      </c>
      <c r="W300" s="93">
        <f t="shared" si="105"/>
        <v>30.919999999999991</v>
      </c>
      <c r="X300" s="93">
        <f t="shared" si="105"/>
        <v>32</v>
      </c>
      <c r="Y300" s="93">
        <f t="shared" si="105"/>
        <v>33.280000000000008</v>
      </c>
      <c r="Z300" s="93">
        <f t="shared" si="105"/>
        <v>34.559999999999988</v>
      </c>
      <c r="AA300" s="93">
        <f t="shared" si="105"/>
        <v>35.839999999999996</v>
      </c>
      <c r="AB300" s="93">
        <f t="shared" si="105"/>
        <v>37.120000000000005</v>
      </c>
      <c r="AC300" s="93">
        <f t="shared" si="105"/>
        <v>38.400000000000006</v>
      </c>
      <c r="AD300" s="93">
        <f t="shared" si="105"/>
        <v>39.919999999999987</v>
      </c>
      <c r="AE300" s="93">
        <f t="shared" si="105"/>
        <v>41.44</v>
      </c>
      <c r="AF300" s="93">
        <f t="shared" si="105"/>
        <v>42.960000000000008</v>
      </c>
      <c r="AG300" s="93">
        <f t="shared" si="105"/>
        <v>44.47999999999999</v>
      </c>
      <c r="AH300" s="93">
        <f t="shared" si="105"/>
        <v>46</v>
      </c>
    </row>
    <row r="301" spans="1:34" x14ac:dyDescent="0.2">
      <c r="A301" s="82">
        <v>19</v>
      </c>
      <c r="B301" s="92">
        <v>2</v>
      </c>
      <c r="C301" s="84">
        <f t="shared" si="104"/>
        <v>19020</v>
      </c>
      <c r="D301" s="88">
        <f t="shared" si="105"/>
        <v>15.799999999999997</v>
      </c>
      <c r="E301" s="88">
        <f t="shared" si="105"/>
        <v>16.280000000000005</v>
      </c>
      <c r="F301" s="88">
        <f t="shared" si="105"/>
        <v>16.759999999999998</v>
      </c>
      <c r="G301" s="88">
        <f t="shared" si="105"/>
        <v>17.240000000000006</v>
      </c>
      <c r="H301" s="88">
        <f t="shared" si="105"/>
        <v>17.72</v>
      </c>
      <c r="I301" s="88">
        <f t="shared" si="105"/>
        <v>18.200000000000003</v>
      </c>
      <c r="J301" s="88">
        <f t="shared" si="105"/>
        <v>19.040000000000006</v>
      </c>
      <c r="K301" s="88">
        <f t="shared" ref="K301:AH301" si="106">-(K241-K316)*1/5+K286</f>
        <v>19.879999999999995</v>
      </c>
      <c r="L301" s="88">
        <f t="shared" si="106"/>
        <v>20.72</v>
      </c>
      <c r="M301" s="88">
        <f t="shared" si="106"/>
        <v>21.560000000000002</v>
      </c>
      <c r="N301" s="88">
        <f t="shared" si="106"/>
        <v>22.400000000000006</v>
      </c>
      <c r="O301" s="88">
        <f t="shared" si="106"/>
        <v>23.239999999999995</v>
      </c>
      <c r="P301" s="88">
        <f t="shared" si="106"/>
        <v>24.08</v>
      </c>
      <c r="Q301" s="88">
        <f t="shared" si="106"/>
        <v>24.92</v>
      </c>
      <c r="R301" s="88">
        <f t="shared" si="106"/>
        <v>25.760000000000005</v>
      </c>
      <c r="S301" s="88">
        <f t="shared" si="106"/>
        <v>26.599999999999994</v>
      </c>
      <c r="T301" s="88">
        <f t="shared" si="106"/>
        <v>27.720000000000006</v>
      </c>
      <c r="U301" s="88">
        <f t="shared" si="106"/>
        <v>28.839999999999996</v>
      </c>
      <c r="V301" s="88">
        <f t="shared" si="106"/>
        <v>29.96</v>
      </c>
      <c r="W301" s="88">
        <f t="shared" si="106"/>
        <v>31.080000000000009</v>
      </c>
      <c r="X301" s="88">
        <f t="shared" si="106"/>
        <v>32.199999999999989</v>
      </c>
      <c r="Y301" s="88">
        <f t="shared" si="106"/>
        <v>33.639999999999993</v>
      </c>
      <c r="Z301" s="88">
        <f t="shared" si="106"/>
        <v>35.08</v>
      </c>
      <c r="AA301" s="88">
        <f t="shared" si="106"/>
        <v>36.520000000000003</v>
      </c>
      <c r="AB301" s="88">
        <f t="shared" si="106"/>
        <v>37.960000000000008</v>
      </c>
      <c r="AC301" s="88">
        <f t="shared" si="106"/>
        <v>39.400000000000006</v>
      </c>
      <c r="AD301" s="88">
        <f t="shared" si="106"/>
        <v>40.919999999999987</v>
      </c>
      <c r="AE301" s="88">
        <f t="shared" si="106"/>
        <v>42.44</v>
      </c>
      <c r="AF301" s="88">
        <f t="shared" si="106"/>
        <v>43.960000000000008</v>
      </c>
      <c r="AG301" s="88">
        <f t="shared" si="106"/>
        <v>45.47999999999999</v>
      </c>
      <c r="AH301" s="88">
        <f t="shared" si="106"/>
        <v>47</v>
      </c>
    </row>
    <row r="302" spans="1:34" x14ac:dyDescent="0.2">
      <c r="A302" s="82">
        <v>19</v>
      </c>
      <c r="B302" s="83">
        <v>2.2000000000000002</v>
      </c>
      <c r="C302" s="84">
        <f t="shared" si="104"/>
        <v>19022</v>
      </c>
      <c r="D302" s="93">
        <f t="shared" ref="D302:AH306" si="107">-(D242-D317)*1/5+D287</f>
        <v>16</v>
      </c>
      <c r="E302" s="93">
        <f t="shared" si="107"/>
        <v>16.600000000000001</v>
      </c>
      <c r="F302" s="93">
        <f t="shared" si="107"/>
        <v>17.200000000000003</v>
      </c>
      <c r="G302" s="93">
        <f t="shared" si="107"/>
        <v>17.800000000000004</v>
      </c>
      <c r="H302" s="93">
        <f t="shared" si="107"/>
        <v>18.400000000000006</v>
      </c>
      <c r="I302" s="93">
        <f t="shared" si="107"/>
        <v>19</v>
      </c>
      <c r="J302" s="93">
        <f t="shared" si="107"/>
        <v>19.680000000000007</v>
      </c>
      <c r="K302" s="93">
        <f t="shared" si="107"/>
        <v>20.36</v>
      </c>
      <c r="L302" s="93">
        <f t="shared" si="107"/>
        <v>21.040000000000006</v>
      </c>
      <c r="M302" s="93">
        <f t="shared" si="107"/>
        <v>21.72</v>
      </c>
      <c r="N302" s="93">
        <f t="shared" si="107"/>
        <v>22.400000000000006</v>
      </c>
      <c r="O302" s="93">
        <f t="shared" si="107"/>
        <v>23.439999999999994</v>
      </c>
      <c r="P302" s="93">
        <f t="shared" si="107"/>
        <v>24.479999999999997</v>
      </c>
      <c r="Q302" s="93">
        <f t="shared" si="107"/>
        <v>25.52</v>
      </c>
      <c r="R302" s="93">
        <f t="shared" si="107"/>
        <v>26.560000000000002</v>
      </c>
      <c r="S302" s="93">
        <f t="shared" si="107"/>
        <v>27.599999999999994</v>
      </c>
      <c r="T302" s="93">
        <f t="shared" si="107"/>
        <v>28.68</v>
      </c>
      <c r="U302" s="93">
        <f t="shared" si="107"/>
        <v>29.760000000000005</v>
      </c>
      <c r="V302" s="93">
        <f t="shared" si="107"/>
        <v>30.840000000000007</v>
      </c>
      <c r="W302" s="93">
        <f t="shared" si="107"/>
        <v>31.919999999999991</v>
      </c>
      <c r="X302" s="93">
        <f t="shared" si="107"/>
        <v>33</v>
      </c>
      <c r="Y302" s="93">
        <f t="shared" si="107"/>
        <v>34.480000000000004</v>
      </c>
      <c r="Z302" s="93">
        <f t="shared" si="107"/>
        <v>35.960000000000008</v>
      </c>
      <c r="AA302" s="93">
        <f t="shared" si="107"/>
        <v>37.439999999999984</v>
      </c>
      <c r="AB302" s="93">
        <f t="shared" si="107"/>
        <v>38.919999999999987</v>
      </c>
      <c r="AC302" s="93">
        <f t="shared" si="107"/>
        <v>40.400000000000006</v>
      </c>
      <c r="AD302" s="93">
        <f t="shared" si="107"/>
        <v>41.919999999999987</v>
      </c>
      <c r="AE302" s="93">
        <f t="shared" si="107"/>
        <v>43.44</v>
      </c>
      <c r="AF302" s="93">
        <f t="shared" si="107"/>
        <v>44.960000000000008</v>
      </c>
      <c r="AG302" s="93">
        <f t="shared" si="107"/>
        <v>46.47999999999999</v>
      </c>
      <c r="AH302" s="93">
        <f t="shared" si="107"/>
        <v>48</v>
      </c>
    </row>
    <row r="303" spans="1:34" x14ac:dyDescent="0.2">
      <c r="A303" s="82">
        <v>19</v>
      </c>
      <c r="B303" s="92">
        <v>2.4</v>
      </c>
      <c r="C303" s="84">
        <f t="shared" si="104"/>
        <v>19024</v>
      </c>
      <c r="D303" s="88">
        <f t="shared" si="107"/>
        <v>16</v>
      </c>
      <c r="E303" s="88">
        <f t="shared" si="107"/>
        <v>16.640000000000004</v>
      </c>
      <c r="F303" s="88">
        <f t="shared" si="107"/>
        <v>17.279999999999994</v>
      </c>
      <c r="G303" s="88">
        <f t="shared" si="107"/>
        <v>17.919999999999998</v>
      </c>
      <c r="H303" s="88">
        <f t="shared" si="107"/>
        <v>18.560000000000002</v>
      </c>
      <c r="I303" s="88">
        <f t="shared" si="107"/>
        <v>19.200000000000003</v>
      </c>
      <c r="J303" s="88">
        <f t="shared" si="107"/>
        <v>20.040000000000006</v>
      </c>
      <c r="K303" s="88">
        <f t="shared" si="107"/>
        <v>20.879999999999995</v>
      </c>
      <c r="L303" s="88">
        <f t="shared" si="107"/>
        <v>21.72</v>
      </c>
      <c r="M303" s="88">
        <f t="shared" si="107"/>
        <v>22.560000000000002</v>
      </c>
      <c r="N303" s="88">
        <f t="shared" si="107"/>
        <v>23.400000000000006</v>
      </c>
      <c r="O303" s="88">
        <f t="shared" si="107"/>
        <v>24.279999999999998</v>
      </c>
      <c r="P303" s="88">
        <f t="shared" si="107"/>
        <v>25.160000000000004</v>
      </c>
      <c r="Q303" s="88">
        <f t="shared" si="107"/>
        <v>26.04</v>
      </c>
      <c r="R303" s="88">
        <f t="shared" si="107"/>
        <v>26.920000000000009</v>
      </c>
      <c r="S303" s="88">
        <f t="shared" si="107"/>
        <v>27.8</v>
      </c>
      <c r="T303" s="88">
        <f t="shared" si="107"/>
        <v>29.04</v>
      </c>
      <c r="U303" s="88">
        <f t="shared" si="107"/>
        <v>30.27999999999999</v>
      </c>
      <c r="V303" s="88">
        <f t="shared" si="107"/>
        <v>31.519999999999992</v>
      </c>
      <c r="W303" s="88">
        <f t="shared" si="107"/>
        <v>32.759999999999991</v>
      </c>
      <c r="X303" s="88">
        <f t="shared" si="107"/>
        <v>34</v>
      </c>
      <c r="Y303" s="88">
        <f t="shared" si="107"/>
        <v>35.320000000000007</v>
      </c>
      <c r="Z303" s="88">
        <f t="shared" si="107"/>
        <v>36.640000000000015</v>
      </c>
      <c r="AA303" s="88">
        <f t="shared" si="107"/>
        <v>37.959999999999994</v>
      </c>
      <c r="AB303" s="88">
        <f t="shared" si="107"/>
        <v>39.28</v>
      </c>
      <c r="AC303" s="88">
        <f t="shared" si="107"/>
        <v>40.599999999999994</v>
      </c>
      <c r="AD303" s="88">
        <f t="shared" si="107"/>
        <v>42.28</v>
      </c>
      <c r="AE303" s="88">
        <f t="shared" si="107"/>
        <v>43.960000000000008</v>
      </c>
      <c r="AF303" s="88">
        <f t="shared" si="107"/>
        <v>45.640000000000015</v>
      </c>
      <c r="AG303" s="88">
        <f t="shared" si="107"/>
        <v>47.319999999999993</v>
      </c>
      <c r="AH303" s="88">
        <f t="shared" si="107"/>
        <v>49</v>
      </c>
    </row>
    <row r="304" spans="1:34" x14ac:dyDescent="0.2">
      <c r="A304" s="82">
        <v>19</v>
      </c>
      <c r="B304" s="83">
        <v>2.6</v>
      </c>
      <c r="C304" s="84">
        <f t="shared" si="104"/>
        <v>19026</v>
      </c>
      <c r="D304" s="93">
        <f t="shared" si="107"/>
        <v>16</v>
      </c>
      <c r="E304" s="93">
        <f t="shared" si="107"/>
        <v>16.640000000000004</v>
      </c>
      <c r="F304" s="93">
        <f t="shared" si="107"/>
        <v>17.279999999999994</v>
      </c>
      <c r="G304" s="93">
        <f t="shared" si="107"/>
        <v>17.919999999999998</v>
      </c>
      <c r="H304" s="93">
        <f t="shared" si="107"/>
        <v>18.560000000000002</v>
      </c>
      <c r="I304" s="93">
        <f t="shared" si="107"/>
        <v>19.200000000000003</v>
      </c>
      <c r="J304" s="93">
        <f t="shared" si="107"/>
        <v>20.040000000000006</v>
      </c>
      <c r="K304" s="93">
        <f t="shared" si="107"/>
        <v>20.879999999999995</v>
      </c>
      <c r="L304" s="93">
        <f t="shared" si="107"/>
        <v>21.72</v>
      </c>
      <c r="M304" s="93">
        <f t="shared" si="107"/>
        <v>22.560000000000002</v>
      </c>
      <c r="N304" s="93">
        <f t="shared" si="107"/>
        <v>23.400000000000006</v>
      </c>
      <c r="O304" s="93">
        <f t="shared" si="107"/>
        <v>24.479999999999997</v>
      </c>
      <c r="P304" s="93">
        <f t="shared" si="107"/>
        <v>25.560000000000002</v>
      </c>
      <c r="Q304" s="93">
        <f t="shared" si="107"/>
        <v>26.639999999999993</v>
      </c>
      <c r="R304" s="93">
        <f t="shared" si="107"/>
        <v>27.72</v>
      </c>
      <c r="S304" s="93">
        <f t="shared" si="107"/>
        <v>28.800000000000004</v>
      </c>
      <c r="T304" s="93">
        <f t="shared" si="107"/>
        <v>29.879999999999995</v>
      </c>
      <c r="U304" s="93">
        <f t="shared" si="107"/>
        <v>30.959999999999994</v>
      </c>
      <c r="V304" s="93">
        <f t="shared" si="107"/>
        <v>32.04</v>
      </c>
      <c r="W304" s="93">
        <f t="shared" si="107"/>
        <v>33.120000000000005</v>
      </c>
      <c r="X304" s="93">
        <f t="shared" si="107"/>
        <v>34.199999999999989</v>
      </c>
      <c r="Y304" s="93">
        <f t="shared" si="107"/>
        <v>35.679999999999993</v>
      </c>
      <c r="Z304" s="93">
        <f t="shared" si="107"/>
        <v>37.159999999999997</v>
      </c>
      <c r="AA304" s="93">
        <f t="shared" si="107"/>
        <v>38.64</v>
      </c>
      <c r="AB304" s="93">
        <f t="shared" si="107"/>
        <v>40.120000000000005</v>
      </c>
      <c r="AC304" s="93">
        <f t="shared" si="107"/>
        <v>41.599999999999994</v>
      </c>
      <c r="AD304" s="93">
        <f t="shared" si="107"/>
        <v>43.320000000000007</v>
      </c>
      <c r="AE304" s="93">
        <f t="shared" si="107"/>
        <v>45.039999999999992</v>
      </c>
      <c r="AF304" s="93">
        <f t="shared" si="107"/>
        <v>46.760000000000005</v>
      </c>
      <c r="AG304" s="93">
        <f t="shared" si="107"/>
        <v>48.480000000000018</v>
      </c>
      <c r="AH304" s="93">
        <f t="shared" si="107"/>
        <v>50.199999999999989</v>
      </c>
    </row>
    <row r="305" spans="1:34" x14ac:dyDescent="0.2">
      <c r="A305" s="82">
        <v>19</v>
      </c>
      <c r="B305" s="92">
        <v>2.8</v>
      </c>
      <c r="C305" s="84">
        <f t="shared" si="104"/>
        <v>19028</v>
      </c>
      <c r="D305" s="88">
        <f t="shared" si="107"/>
        <v>17</v>
      </c>
      <c r="E305" s="88">
        <f t="shared" si="107"/>
        <v>17.640000000000004</v>
      </c>
      <c r="F305" s="88">
        <f t="shared" si="107"/>
        <v>18.280000000000008</v>
      </c>
      <c r="G305" s="88">
        <f t="shared" si="107"/>
        <v>18.919999999999998</v>
      </c>
      <c r="H305" s="88">
        <f t="shared" si="107"/>
        <v>19.560000000000002</v>
      </c>
      <c r="I305" s="88">
        <f t="shared" si="107"/>
        <v>20.200000000000003</v>
      </c>
      <c r="J305" s="88">
        <f t="shared" si="107"/>
        <v>20.879999999999995</v>
      </c>
      <c r="K305" s="88">
        <f t="shared" si="107"/>
        <v>21.560000000000002</v>
      </c>
      <c r="L305" s="88">
        <f t="shared" si="107"/>
        <v>22.240000000000009</v>
      </c>
      <c r="M305" s="88">
        <f t="shared" si="107"/>
        <v>22.92</v>
      </c>
      <c r="N305" s="88">
        <f t="shared" si="107"/>
        <v>23.599999999999994</v>
      </c>
      <c r="O305" s="88">
        <f t="shared" si="107"/>
        <v>24.639999999999997</v>
      </c>
      <c r="P305" s="88">
        <f t="shared" si="107"/>
        <v>25.68</v>
      </c>
      <c r="Q305" s="88">
        <f t="shared" si="107"/>
        <v>26.720000000000006</v>
      </c>
      <c r="R305" s="88">
        <f t="shared" si="107"/>
        <v>27.76</v>
      </c>
      <c r="S305" s="88">
        <f t="shared" si="107"/>
        <v>28.800000000000004</v>
      </c>
      <c r="T305" s="88">
        <f t="shared" si="107"/>
        <v>30.08</v>
      </c>
      <c r="U305" s="88">
        <f t="shared" si="107"/>
        <v>31.36</v>
      </c>
      <c r="V305" s="88">
        <f t="shared" si="107"/>
        <v>32.640000000000008</v>
      </c>
      <c r="W305" s="88">
        <f t="shared" si="107"/>
        <v>33.919999999999987</v>
      </c>
      <c r="X305" s="88">
        <f t="shared" si="107"/>
        <v>35.199999999999989</v>
      </c>
      <c r="Y305" s="88">
        <f t="shared" si="107"/>
        <v>36.679999999999993</v>
      </c>
      <c r="Z305" s="88">
        <f t="shared" si="107"/>
        <v>38.159999999999997</v>
      </c>
      <c r="AA305" s="88">
        <f t="shared" si="107"/>
        <v>39.64</v>
      </c>
      <c r="AB305" s="88">
        <f t="shared" si="107"/>
        <v>41.120000000000005</v>
      </c>
      <c r="AC305" s="88">
        <f t="shared" si="107"/>
        <v>42.599999999999994</v>
      </c>
      <c r="AD305" s="88">
        <f t="shared" si="107"/>
        <v>44.320000000000007</v>
      </c>
      <c r="AE305" s="88">
        <f t="shared" si="107"/>
        <v>46.039999999999992</v>
      </c>
      <c r="AF305" s="88">
        <f t="shared" si="107"/>
        <v>47.760000000000005</v>
      </c>
      <c r="AG305" s="88">
        <f t="shared" si="107"/>
        <v>49.480000000000018</v>
      </c>
      <c r="AH305" s="88">
        <f t="shared" si="107"/>
        <v>51.199999999999989</v>
      </c>
    </row>
    <row r="306" spans="1:34" x14ac:dyDescent="0.2">
      <c r="A306" s="82">
        <v>19</v>
      </c>
      <c r="B306" s="83">
        <v>3</v>
      </c>
      <c r="C306" s="84">
        <f t="shared" si="104"/>
        <v>19030</v>
      </c>
      <c r="D306" s="93">
        <f t="shared" si="107"/>
        <v>17</v>
      </c>
      <c r="E306" s="93">
        <f t="shared" si="107"/>
        <v>17.640000000000004</v>
      </c>
      <c r="F306" s="93">
        <f t="shared" si="107"/>
        <v>18.280000000000008</v>
      </c>
      <c r="G306" s="93">
        <f t="shared" si="107"/>
        <v>18.919999999999998</v>
      </c>
      <c r="H306" s="93">
        <f t="shared" si="107"/>
        <v>19.560000000000002</v>
      </c>
      <c r="I306" s="93">
        <f t="shared" si="107"/>
        <v>20.200000000000003</v>
      </c>
      <c r="J306" s="93">
        <f t="shared" si="107"/>
        <v>21.040000000000006</v>
      </c>
      <c r="K306" s="93">
        <f t="shared" si="107"/>
        <v>21.879999999999995</v>
      </c>
      <c r="L306" s="93">
        <f t="shared" si="107"/>
        <v>22.72</v>
      </c>
      <c r="M306" s="93">
        <f t="shared" si="107"/>
        <v>23.560000000000002</v>
      </c>
      <c r="N306" s="93">
        <f t="shared" si="107"/>
        <v>24.400000000000006</v>
      </c>
      <c r="O306" s="93">
        <f t="shared" si="107"/>
        <v>25.479999999999997</v>
      </c>
      <c r="P306" s="93">
        <f t="shared" si="107"/>
        <v>26.560000000000002</v>
      </c>
      <c r="Q306" s="93">
        <f t="shared" si="107"/>
        <v>27.639999999999993</v>
      </c>
      <c r="R306" s="93">
        <f t="shared" si="107"/>
        <v>28.72</v>
      </c>
      <c r="S306" s="93">
        <f t="shared" si="107"/>
        <v>29.800000000000004</v>
      </c>
      <c r="T306" s="93">
        <f t="shared" si="107"/>
        <v>31.079999999999995</v>
      </c>
      <c r="U306" s="93">
        <f t="shared" si="107"/>
        <v>32.36</v>
      </c>
      <c r="V306" s="93">
        <f t="shared" si="107"/>
        <v>33.640000000000008</v>
      </c>
      <c r="W306" s="93">
        <f t="shared" si="107"/>
        <v>34.919999999999987</v>
      </c>
      <c r="X306" s="93">
        <f t="shared" si="107"/>
        <v>36.199999999999989</v>
      </c>
      <c r="Y306" s="93">
        <f t="shared" si="107"/>
        <v>37.679999999999993</v>
      </c>
      <c r="Z306" s="93">
        <f t="shared" si="107"/>
        <v>39.159999999999997</v>
      </c>
      <c r="AA306" s="93">
        <f t="shared" si="107"/>
        <v>40.64</v>
      </c>
      <c r="AB306" s="93">
        <f t="shared" si="107"/>
        <v>42.120000000000005</v>
      </c>
      <c r="AC306" s="93">
        <f t="shared" si="107"/>
        <v>43.599999999999994</v>
      </c>
      <c r="AD306" s="93">
        <f t="shared" si="107"/>
        <v>45.320000000000007</v>
      </c>
      <c r="AE306" s="93">
        <f t="shared" si="107"/>
        <v>47.039999999999992</v>
      </c>
      <c r="AF306" s="93">
        <f t="shared" si="107"/>
        <v>48.760000000000005</v>
      </c>
      <c r="AG306" s="93">
        <f t="shared" si="107"/>
        <v>50.480000000000018</v>
      </c>
      <c r="AH306" s="93">
        <f t="shared" si="107"/>
        <v>52.199999999999989</v>
      </c>
    </row>
    <row r="307" spans="1:34" x14ac:dyDescent="0.2">
      <c r="A307" s="82">
        <v>20</v>
      </c>
      <c r="B307" s="83">
        <v>0</v>
      </c>
      <c r="C307" s="84">
        <f t="shared" si="104"/>
        <v>20000</v>
      </c>
      <c r="D307" s="93">
        <v>12</v>
      </c>
      <c r="E307" s="93">
        <v>12.6</v>
      </c>
      <c r="F307" s="93">
        <v>13.2</v>
      </c>
      <c r="G307" s="93">
        <v>13.8</v>
      </c>
      <c r="H307" s="93">
        <v>14.4</v>
      </c>
      <c r="I307" s="93">
        <v>15</v>
      </c>
      <c r="J307" s="93">
        <v>15.4</v>
      </c>
      <c r="K307" s="93">
        <v>15.8</v>
      </c>
      <c r="L307" s="93">
        <v>16.2</v>
      </c>
      <c r="M307" s="93">
        <v>16.600000000000001</v>
      </c>
      <c r="N307" s="93">
        <v>17</v>
      </c>
      <c r="O307" s="93">
        <v>17.8</v>
      </c>
      <c r="P307" s="93">
        <v>18.600000000000001</v>
      </c>
      <c r="Q307" s="93">
        <v>19.399999999999999</v>
      </c>
      <c r="R307" s="93">
        <v>20.2</v>
      </c>
      <c r="S307" s="93">
        <v>21</v>
      </c>
      <c r="T307" s="93">
        <v>21.8</v>
      </c>
      <c r="U307" s="93">
        <v>22.6</v>
      </c>
      <c r="V307" s="93">
        <v>23.4</v>
      </c>
      <c r="W307" s="93">
        <v>24.2</v>
      </c>
      <c r="X307" s="93">
        <v>25</v>
      </c>
      <c r="Y307" s="93">
        <v>26</v>
      </c>
      <c r="Z307" s="93">
        <v>27</v>
      </c>
      <c r="AA307" s="93">
        <v>28</v>
      </c>
      <c r="AB307" s="93">
        <v>29</v>
      </c>
      <c r="AC307" s="93">
        <v>30</v>
      </c>
      <c r="AD307" s="93">
        <v>31</v>
      </c>
      <c r="AE307" s="93">
        <v>32</v>
      </c>
      <c r="AF307" s="93">
        <v>33</v>
      </c>
      <c r="AG307" s="93">
        <v>34</v>
      </c>
      <c r="AH307" s="93">
        <v>35</v>
      </c>
    </row>
    <row r="308" spans="1:34" x14ac:dyDescent="0.2">
      <c r="A308" s="82">
        <v>20</v>
      </c>
      <c r="B308" s="86">
        <v>0.4</v>
      </c>
      <c r="C308" s="84">
        <f t="shared" si="104"/>
        <v>20004</v>
      </c>
      <c r="D308" s="87">
        <v>12</v>
      </c>
      <c r="E308" s="88">
        <f>+(($I308-$D308)/0.5)*0.1+D308</f>
        <v>12.6</v>
      </c>
      <c r="F308" s="88">
        <f t="shared" ref="F308:H321" si="108">+(($I308-$D308)/0.5)*0.1+E308</f>
        <v>13.2</v>
      </c>
      <c r="G308" s="88">
        <f t="shared" si="108"/>
        <v>13.799999999999999</v>
      </c>
      <c r="H308" s="88">
        <f t="shared" si="108"/>
        <v>14.399999999999999</v>
      </c>
      <c r="I308" s="87">
        <v>15</v>
      </c>
      <c r="J308" s="88">
        <f>+(($N308-$I308)/0.5)*0.1+I308</f>
        <v>15.4</v>
      </c>
      <c r="K308" s="88">
        <f t="shared" ref="K308:M321" si="109">+(($N308-$I308)/0.5)*0.1+J308</f>
        <v>15.8</v>
      </c>
      <c r="L308" s="88">
        <f t="shared" si="109"/>
        <v>16.2</v>
      </c>
      <c r="M308" s="88">
        <f t="shared" si="109"/>
        <v>16.599999999999998</v>
      </c>
      <c r="N308" s="87">
        <v>17</v>
      </c>
      <c r="O308" s="88">
        <f>+(($S308-$N308)/0.5)*0.1+N308</f>
        <v>17.8</v>
      </c>
      <c r="P308" s="88">
        <f t="shared" ref="P308:R321" si="110">+(($S308-$N308)/0.5)*0.1+O308</f>
        <v>18.600000000000001</v>
      </c>
      <c r="Q308" s="88">
        <f t="shared" si="110"/>
        <v>19.400000000000002</v>
      </c>
      <c r="R308" s="88">
        <f t="shared" si="110"/>
        <v>20.200000000000003</v>
      </c>
      <c r="S308" s="87">
        <v>21</v>
      </c>
      <c r="T308" s="88">
        <f>+(($X308-$S308)/0.5)*0.1+S308</f>
        <v>21.8</v>
      </c>
      <c r="U308" s="88">
        <f t="shared" ref="U308:W321" si="111">+(($X308-$S308)/0.5)*0.1+T308</f>
        <v>22.6</v>
      </c>
      <c r="V308" s="88">
        <f t="shared" si="111"/>
        <v>23.400000000000002</v>
      </c>
      <c r="W308" s="88">
        <f t="shared" si="111"/>
        <v>24.200000000000003</v>
      </c>
      <c r="X308" s="87">
        <v>25</v>
      </c>
      <c r="Y308" s="88">
        <f>+(($AC308-$X308)/0.5)*0.1+X308</f>
        <v>26</v>
      </c>
      <c r="Z308" s="88">
        <f t="shared" ref="Z308:AB321" si="112">+(($AC308-$X308)/0.5)*0.1+Y308</f>
        <v>27</v>
      </c>
      <c r="AA308" s="88">
        <f t="shared" si="112"/>
        <v>28</v>
      </c>
      <c r="AB308" s="88">
        <f t="shared" si="112"/>
        <v>29</v>
      </c>
      <c r="AC308" s="87">
        <v>30</v>
      </c>
      <c r="AD308" s="88">
        <f>+(($AH308-$AC308)/0.5)*0.1+AC308</f>
        <v>31</v>
      </c>
      <c r="AE308" s="88">
        <f t="shared" ref="AE308:AG321" si="113">+(($AH308-$AC308)/0.5)*0.1+AD308</f>
        <v>32</v>
      </c>
      <c r="AF308" s="88">
        <f t="shared" si="113"/>
        <v>33</v>
      </c>
      <c r="AG308" s="88">
        <f t="shared" si="113"/>
        <v>34</v>
      </c>
      <c r="AH308" s="87">
        <v>35</v>
      </c>
    </row>
    <row r="309" spans="1:34" x14ac:dyDescent="0.2">
      <c r="A309" s="82">
        <v>20</v>
      </c>
      <c r="B309" s="83">
        <v>0.6</v>
      </c>
      <c r="C309" s="84">
        <f t="shared" si="104"/>
        <v>20006</v>
      </c>
      <c r="D309" s="94">
        <v>13</v>
      </c>
      <c r="E309" s="93">
        <f t="shared" ref="E309:E321" si="114">+(($I309-$D309)/0.5)*0.1+D309</f>
        <v>13.4</v>
      </c>
      <c r="F309" s="93">
        <f t="shared" si="108"/>
        <v>13.8</v>
      </c>
      <c r="G309" s="93">
        <f t="shared" si="108"/>
        <v>14.200000000000001</v>
      </c>
      <c r="H309" s="93">
        <f t="shared" si="108"/>
        <v>14.600000000000001</v>
      </c>
      <c r="I309" s="94">
        <v>15</v>
      </c>
      <c r="J309" s="91">
        <f t="shared" ref="J309:J321" si="115">+(($N309-$I309)/0.5)*0.1+I309</f>
        <v>15.6</v>
      </c>
      <c r="K309" s="91">
        <f t="shared" si="109"/>
        <v>16.2</v>
      </c>
      <c r="L309" s="91">
        <f t="shared" si="109"/>
        <v>16.8</v>
      </c>
      <c r="M309" s="91">
        <f t="shared" si="109"/>
        <v>17.400000000000002</v>
      </c>
      <c r="N309" s="94">
        <v>18</v>
      </c>
      <c r="O309" s="91">
        <f t="shared" ref="O309:O321" si="116">+(($S309-$N309)/0.5)*0.1+N309</f>
        <v>18.600000000000001</v>
      </c>
      <c r="P309" s="91">
        <f t="shared" si="110"/>
        <v>19.200000000000003</v>
      </c>
      <c r="Q309" s="91">
        <f t="shared" si="110"/>
        <v>19.800000000000004</v>
      </c>
      <c r="R309" s="91">
        <f t="shared" si="110"/>
        <v>20.400000000000006</v>
      </c>
      <c r="S309" s="94">
        <v>21</v>
      </c>
      <c r="T309" s="91">
        <f t="shared" ref="T309:T321" si="117">+(($X309-$S309)/0.5)*0.1+S309</f>
        <v>22</v>
      </c>
      <c r="U309" s="91">
        <f t="shared" si="111"/>
        <v>23</v>
      </c>
      <c r="V309" s="91">
        <f t="shared" si="111"/>
        <v>24</v>
      </c>
      <c r="W309" s="91">
        <f t="shared" si="111"/>
        <v>25</v>
      </c>
      <c r="X309" s="94">
        <v>26</v>
      </c>
      <c r="Y309" s="91">
        <f t="shared" ref="Y309:Y321" si="118">+(($AC309-$X309)/0.5)*0.1+X309</f>
        <v>27</v>
      </c>
      <c r="Z309" s="91">
        <f t="shared" si="112"/>
        <v>28</v>
      </c>
      <c r="AA309" s="91">
        <f t="shared" si="112"/>
        <v>29</v>
      </c>
      <c r="AB309" s="91">
        <f t="shared" si="112"/>
        <v>30</v>
      </c>
      <c r="AC309" s="94">
        <v>31</v>
      </c>
      <c r="AD309" s="91">
        <f t="shared" ref="AD309:AD321" si="119">+(($AH309-$AC309)/0.5)*0.1+AC309</f>
        <v>32</v>
      </c>
      <c r="AE309" s="91">
        <f t="shared" si="113"/>
        <v>33</v>
      </c>
      <c r="AF309" s="91">
        <f t="shared" si="113"/>
        <v>34</v>
      </c>
      <c r="AG309" s="91">
        <f t="shared" si="113"/>
        <v>35</v>
      </c>
      <c r="AH309" s="94">
        <v>36</v>
      </c>
    </row>
    <row r="310" spans="1:34" x14ac:dyDescent="0.2">
      <c r="A310" s="82">
        <v>20</v>
      </c>
      <c r="B310" s="92">
        <v>0.8</v>
      </c>
      <c r="C310" s="84">
        <f t="shared" si="104"/>
        <v>20008</v>
      </c>
      <c r="D310" s="87">
        <v>13</v>
      </c>
      <c r="E310" s="88">
        <f t="shared" si="114"/>
        <v>13.4</v>
      </c>
      <c r="F310" s="88">
        <f t="shared" si="108"/>
        <v>13.8</v>
      </c>
      <c r="G310" s="88">
        <f t="shared" si="108"/>
        <v>14.200000000000001</v>
      </c>
      <c r="H310" s="88">
        <f t="shared" si="108"/>
        <v>14.600000000000001</v>
      </c>
      <c r="I310" s="87">
        <v>15</v>
      </c>
      <c r="J310" s="88">
        <f t="shared" si="115"/>
        <v>15.6</v>
      </c>
      <c r="K310" s="88">
        <f t="shared" si="109"/>
        <v>16.2</v>
      </c>
      <c r="L310" s="88">
        <f t="shared" si="109"/>
        <v>16.8</v>
      </c>
      <c r="M310" s="88">
        <f t="shared" si="109"/>
        <v>17.400000000000002</v>
      </c>
      <c r="N310" s="87">
        <v>18</v>
      </c>
      <c r="O310" s="88">
        <f t="shared" si="116"/>
        <v>18.8</v>
      </c>
      <c r="P310" s="88">
        <f t="shared" si="110"/>
        <v>19.600000000000001</v>
      </c>
      <c r="Q310" s="88">
        <f t="shared" si="110"/>
        <v>20.400000000000002</v>
      </c>
      <c r="R310" s="88">
        <f t="shared" si="110"/>
        <v>21.200000000000003</v>
      </c>
      <c r="S310" s="87">
        <v>22</v>
      </c>
      <c r="T310" s="88">
        <f t="shared" si="117"/>
        <v>22.8</v>
      </c>
      <c r="U310" s="88">
        <f t="shared" si="111"/>
        <v>23.6</v>
      </c>
      <c r="V310" s="88">
        <f t="shared" si="111"/>
        <v>24.400000000000002</v>
      </c>
      <c r="W310" s="88">
        <f t="shared" si="111"/>
        <v>25.200000000000003</v>
      </c>
      <c r="X310" s="87">
        <v>26</v>
      </c>
      <c r="Y310" s="88">
        <f t="shared" si="118"/>
        <v>27.2</v>
      </c>
      <c r="Z310" s="88">
        <f t="shared" si="112"/>
        <v>28.4</v>
      </c>
      <c r="AA310" s="88">
        <f t="shared" si="112"/>
        <v>29.599999999999998</v>
      </c>
      <c r="AB310" s="88">
        <f t="shared" si="112"/>
        <v>30.799999999999997</v>
      </c>
      <c r="AC310" s="87">
        <v>32</v>
      </c>
      <c r="AD310" s="88">
        <f t="shared" si="119"/>
        <v>33.200000000000003</v>
      </c>
      <c r="AE310" s="88">
        <f t="shared" si="113"/>
        <v>34.400000000000006</v>
      </c>
      <c r="AF310" s="88">
        <f t="shared" si="113"/>
        <v>35.600000000000009</v>
      </c>
      <c r="AG310" s="88">
        <f t="shared" si="113"/>
        <v>36.800000000000011</v>
      </c>
      <c r="AH310" s="87">
        <v>38</v>
      </c>
    </row>
    <row r="311" spans="1:34" x14ac:dyDescent="0.2">
      <c r="A311" s="82">
        <v>20</v>
      </c>
      <c r="B311" s="83">
        <v>1</v>
      </c>
      <c r="C311" s="84">
        <f t="shared" si="104"/>
        <v>20010</v>
      </c>
      <c r="D311" s="94">
        <v>13</v>
      </c>
      <c r="E311" s="93">
        <f t="shared" si="114"/>
        <v>13.6</v>
      </c>
      <c r="F311" s="93">
        <f t="shared" si="108"/>
        <v>14.2</v>
      </c>
      <c r="G311" s="93">
        <f t="shared" si="108"/>
        <v>14.799999999999999</v>
      </c>
      <c r="H311" s="93">
        <f t="shared" si="108"/>
        <v>15.399999999999999</v>
      </c>
      <c r="I311" s="94">
        <v>16</v>
      </c>
      <c r="J311" s="91">
        <f t="shared" si="115"/>
        <v>16.600000000000001</v>
      </c>
      <c r="K311" s="91">
        <f t="shared" si="109"/>
        <v>17.200000000000003</v>
      </c>
      <c r="L311" s="91">
        <f t="shared" si="109"/>
        <v>17.800000000000004</v>
      </c>
      <c r="M311" s="91">
        <f t="shared" si="109"/>
        <v>18.400000000000006</v>
      </c>
      <c r="N311" s="94">
        <v>19</v>
      </c>
      <c r="O311" s="91">
        <f t="shared" si="116"/>
        <v>19.600000000000001</v>
      </c>
      <c r="P311" s="91">
        <f t="shared" si="110"/>
        <v>20.200000000000003</v>
      </c>
      <c r="Q311" s="91">
        <f t="shared" si="110"/>
        <v>20.800000000000004</v>
      </c>
      <c r="R311" s="91">
        <f t="shared" si="110"/>
        <v>21.400000000000006</v>
      </c>
      <c r="S311" s="94">
        <v>22</v>
      </c>
      <c r="T311" s="91">
        <f t="shared" si="117"/>
        <v>23</v>
      </c>
      <c r="U311" s="91">
        <f t="shared" si="111"/>
        <v>24</v>
      </c>
      <c r="V311" s="91">
        <f t="shared" si="111"/>
        <v>25</v>
      </c>
      <c r="W311" s="91">
        <f t="shared" si="111"/>
        <v>26</v>
      </c>
      <c r="X311" s="94">
        <v>27</v>
      </c>
      <c r="Y311" s="91">
        <f t="shared" si="118"/>
        <v>28.2</v>
      </c>
      <c r="Z311" s="91">
        <f t="shared" si="112"/>
        <v>29.4</v>
      </c>
      <c r="AA311" s="91">
        <f t="shared" si="112"/>
        <v>30.599999999999998</v>
      </c>
      <c r="AB311" s="91">
        <f t="shared" si="112"/>
        <v>31.799999999999997</v>
      </c>
      <c r="AC311" s="94">
        <v>33</v>
      </c>
      <c r="AD311" s="91">
        <f t="shared" si="119"/>
        <v>34.200000000000003</v>
      </c>
      <c r="AE311" s="91">
        <f t="shared" si="113"/>
        <v>35.400000000000006</v>
      </c>
      <c r="AF311" s="91">
        <f t="shared" si="113"/>
        <v>36.600000000000009</v>
      </c>
      <c r="AG311" s="91">
        <f t="shared" si="113"/>
        <v>37.800000000000011</v>
      </c>
      <c r="AH311" s="94">
        <v>39</v>
      </c>
    </row>
    <row r="312" spans="1:34" x14ac:dyDescent="0.2">
      <c r="A312" s="82">
        <v>20</v>
      </c>
      <c r="B312" s="92">
        <v>1.2</v>
      </c>
      <c r="C312" s="84">
        <f t="shared" si="104"/>
        <v>20012</v>
      </c>
      <c r="D312" s="87">
        <v>13</v>
      </c>
      <c r="E312" s="88">
        <f t="shared" si="114"/>
        <v>13.6</v>
      </c>
      <c r="F312" s="88">
        <f t="shared" si="108"/>
        <v>14.2</v>
      </c>
      <c r="G312" s="88">
        <f t="shared" si="108"/>
        <v>14.799999999999999</v>
      </c>
      <c r="H312" s="88">
        <f t="shared" si="108"/>
        <v>15.399999999999999</v>
      </c>
      <c r="I312" s="87">
        <v>16</v>
      </c>
      <c r="J312" s="88">
        <f t="shared" si="115"/>
        <v>16.600000000000001</v>
      </c>
      <c r="K312" s="88">
        <f t="shared" si="109"/>
        <v>17.200000000000003</v>
      </c>
      <c r="L312" s="88">
        <f t="shared" si="109"/>
        <v>17.800000000000004</v>
      </c>
      <c r="M312" s="88">
        <f t="shared" si="109"/>
        <v>18.400000000000006</v>
      </c>
      <c r="N312" s="87">
        <v>19</v>
      </c>
      <c r="O312" s="88">
        <f t="shared" si="116"/>
        <v>19.8</v>
      </c>
      <c r="P312" s="88">
        <f t="shared" si="110"/>
        <v>20.6</v>
      </c>
      <c r="Q312" s="88">
        <f t="shared" si="110"/>
        <v>21.400000000000002</v>
      </c>
      <c r="R312" s="88">
        <f t="shared" si="110"/>
        <v>22.200000000000003</v>
      </c>
      <c r="S312" s="87">
        <v>23</v>
      </c>
      <c r="T312" s="88">
        <f t="shared" si="117"/>
        <v>24</v>
      </c>
      <c r="U312" s="88">
        <f t="shared" si="111"/>
        <v>25</v>
      </c>
      <c r="V312" s="88">
        <f t="shared" si="111"/>
        <v>26</v>
      </c>
      <c r="W312" s="88">
        <f t="shared" si="111"/>
        <v>27</v>
      </c>
      <c r="X312" s="87">
        <v>28</v>
      </c>
      <c r="Y312" s="88">
        <f t="shared" si="118"/>
        <v>29</v>
      </c>
      <c r="Z312" s="88">
        <f t="shared" si="112"/>
        <v>30</v>
      </c>
      <c r="AA312" s="88">
        <f t="shared" si="112"/>
        <v>31</v>
      </c>
      <c r="AB312" s="88">
        <f t="shared" si="112"/>
        <v>32</v>
      </c>
      <c r="AC312" s="87">
        <v>33</v>
      </c>
      <c r="AD312" s="88">
        <f t="shared" si="119"/>
        <v>34.4</v>
      </c>
      <c r="AE312" s="88">
        <f t="shared" si="113"/>
        <v>35.799999999999997</v>
      </c>
      <c r="AF312" s="88">
        <f t="shared" si="113"/>
        <v>37.199999999999996</v>
      </c>
      <c r="AG312" s="88">
        <f t="shared" si="113"/>
        <v>38.599999999999994</v>
      </c>
      <c r="AH312" s="87">
        <v>40</v>
      </c>
    </row>
    <row r="313" spans="1:34" x14ac:dyDescent="0.2">
      <c r="A313" s="82">
        <v>20</v>
      </c>
      <c r="B313" s="83">
        <v>1.4</v>
      </c>
      <c r="C313" s="84">
        <f t="shared" si="104"/>
        <v>20014</v>
      </c>
      <c r="D313" s="94">
        <v>14</v>
      </c>
      <c r="E313" s="93">
        <f t="shared" si="114"/>
        <v>14.4</v>
      </c>
      <c r="F313" s="93">
        <f t="shared" si="108"/>
        <v>14.8</v>
      </c>
      <c r="G313" s="93">
        <f t="shared" si="108"/>
        <v>15.200000000000001</v>
      </c>
      <c r="H313" s="93">
        <f t="shared" si="108"/>
        <v>15.600000000000001</v>
      </c>
      <c r="I313" s="94">
        <v>16</v>
      </c>
      <c r="J313" s="91">
        <f t="shared" si="115"/>
        <v>16.600000000000001</v>
      </c>
      <c r="K313" s="91">
        <f t="shared" si="109"/>
        <v>17.200000000000003</v>
      </c>
      <c r="L313" s="91">
        <f t="shared" si="109"/>
        <v>17.800000000000004</v>
      </c>
      <c r="M313" s="91">
        <f t="shared" si="109"/>
        <v>18.400000000000006</v>
      </c>
      <c r="N313" s="94">
        <v>19</v>
      </c>
      <c r="O313" s="91">
        <f t="shared" si="116"/>
        <v>19.8</v>
      </c>
      <c r="P313" s="91">
        <f t="shared" si="110"/>
        <v>20.6</v>
      </c>
      <c r="Q313" s="91">
        <f t="shared" si="110"/>
        <v>21.400000000000002</v>
      </c>
      <c r="R313" s="91">
        <f t="shared" si="110"/>
        <v>22.200000000000003</v>
      </c>
      <c r="S313" s="94">
        <v>23</v>
      </c>
      <c r="T313" s="91">
        <f t="shared" si="117"/>
        <v>24</v>
      </c>
      <c r="U313" s="91">
        <f t="shared" si="111"/>
        <v>25</v>
      </c>
      <c r="V313" s="91">
        <f t="shared" si="111"/>
        <v>26</v>
      </c>
      <c r="W313" s="91">
        <f t="shared" si="111"/>
        <v>27</v>
      </c>
      <c r="X313" s="94">
        <v>28</v>
      </c>
      <c r="Y313" s="91">
        <f t="shared" si="118"/>
        <v>29.2</v>
      </c>
      <c r="Z313" s="91">
        <f t="shared" si="112"/>
        <v>30.4</v>
      </c>
      <c r="AA313" s="91">
        <f t="shared" si="112"/>
        <v>31.599999999999998</v>
      </c>
      <c r="AB313" s="91">
        <f t="shared" si="112"/>
        <v>32.799999999999997</v>
      </c>
      <c r="AC313" s="94">
        <v>34</v>
      </c>
      <c r="AD313" s="91">
        <f t="shared" si="119"/>
        <v>35.4</v>
      </c>
      <c r="AE313" s="91">
        <f t="shared" si="113"/>
        <v>36.799999999999997</v>
      </c>
      <c r="AF313" s="91">
        <f t="shared" si="113"/>
        <v>38.199999999999996</v>
      </c>
      <c r="AG313" s="91">
        <f t="shared" si="113"/>
        <v>39.599999999999994</v>
      </c>
      <c r="AH313" s="94">
        <v>41</v>
      </c>
    </row>
    <row r="314" spans="1:34" x14ac:dyDescent="0.2">
      <c r="A314" s="82">
        <v>20</v>
      </c>
      <c r="B314" s="92">
        <v>1.6</v>
      </c>
      <c r="C314" s="84">
        <f t="shared" si="104"/>
        <v>20016</v>
      </c>
      <c r="D314" s="87">
        <v>14</v>
      </c>
      <c r="E314" s="88">
        <f t="shared" si="114"/>
        <v>14.6</v>
      </c>
      <c r="F314" s="88">
        <f t="shared" si="108"/>
        <v>15.2</v>
      </c>
      <c r="G314" s="88">
        <f t="shared" si="108"/>
        <v>15.799999999999999</v>
      </c>
      <c r="H314" s="88">
        <f t="shared" si="108"/>
        <v>16.399999999999999</v>
      </c>
      <c r="I314" s="87">
        <v>17</v>
      </c>
      <c r="J314" s="88">
        <f t="shared" si="115"/>
        <v>17.600000000000001</v>
      </c>
      <c r="K314" s="88">
        <f t="shared" si="109"/>
        <v>18.200000000000003</v>
      </c>
      <c r="L314" s="88">
        <f t="shared" si="109"/>
        <v>18.800000000000004</v>
      </c>
      <c r="M314" s="88">
        <f t="shared" si="109"/>
        <v>19.400000000000006</v>
      </c>
      <c r="N314" s="87">
        <v>20</v>
      </c>
      <c r="O314" s="88">
        <f t="shared" si="116"/>
        <v>20.8</v>
      </c>
      <c r="P314" s="88">
        <f t="shared" si="110"/>
        <v>21.6</v>
      </c>
      <c r="Q314" s="88">
        <f t="shared" si="110"/>
        <v>22.400000000000002</v>
      </c>
      <c r="R314" s="88">
        <f t="shared" si="110"/>
        <v>23.200000000000003</v>
      </c>
      <c r="S314" s="87">
        <v>24</v>
      </c>
      <c r="T314" s="88">
        <f t="shared" si="117"/>
        <v>25</v>
      </c>
      <c r="U314" s="88">
        <f t="shared" si="111"/>
        <v>26</v>
      </c>
      <c r="V314" s="88">
        <f t="shared" si="111"/>
        <v>27</v>
      </c>
      <c r="W314" s="88">
        <f t="shared" si="111"/>
        <v>28</v>
      </c>
      <c r="X314" s="87">
        <v>29</v>
      </c>
      <c r="Y314" s="88">
        <f t="shared" si="118"/>
        <v>30.2</v>
      </c>
      <c r="Z314" s="88">
        <f t="shared" si="112"/>
        <v>31.4</v>
      </c>
      <c r="AA314" s="88">
        <f t="shared" si="112"/>
        <v>32.6</v>
      </c>
      <c r="AB314" s="88">
        <f t="shared" si="112"/>
        <v>33.800000000000004</v>
      </c>
      <c r="AC314" s="87">
        <v>35</v>
      </c>
      <c r="AD314" s="88">
        <f t="shared" si="119"/>
        <v>36.4</v>
      </c>
      <c r="AE314" s="88">
        <f t="shared" si="113"/>
        <v>37.799999999999997</v>
      </c>
      <c r="AF314" s="88">
        <f t="shared" si="113"/>
        <v>39.199999999999996</v>
      </c>
      <c r="AG314" s="88">
        <f t="shared" si="113"/>
        <v>40.599999999999994</v>
      </c>
      <c r="AH314" s="87">
        <v>42</v>
      </c>
    </row>
    <row r="315" spans="1:34" x14ac:dyDescent="0.2">
      <c r="A315" s="82">
        <v>20</v>
      </c>
      <c r="B315" s="83">
        <v>1.8</v>
      </c>
      <c r="C315" s="84">
        <f t="shared" si="104"/>
        <v>20018</v>
      </c>
      <c r="D315" s="94">
        <v>14</v>
      </c>
      <c r="E315" s="93">
        <f t="shared" si="114"/>
        <v>14.6</v>
      </c>
      <c r="F315" s="93">
        <f t="shared" si="108"/>
        <v>15.2</v>
      </c>
      <c r="G315" s="93">
        <f t="shared" si="108"/>
        <v>15.799999999999999</v>
      </c>
      <c r="H315" s="93">
        <f t="shared" si="108"/>
        <v>16.399999999999999</v>
      </c>
      <c r="I315" s="94">
        <v>17</v>
      </c>
      <c r="J315" s="91">
        <f t="shared" si="115"/>
        <v>17.600000000000001</v>
      </c>
      <c r="K315" s="91">
        <f t="shared" si="109"/>
        <v>18.200000000000003</v>
      </c>
      <c r="L315" s="91">
        <f t="shared" si="109"/>
        <v>18.800000000000004</v>
      </c>
      <c r="M315" s="91">
        <f t="shared" si="109"/>
        <v>19.400000000000006</v>
      </c>
      <c r="N315" s="94">
        <v>20</v>
      </c>
      <c r="O315" s="91">
        <f t="shared" si="116"/>
        <v>21</v>
      </c>
      <c r="P315" s="91">
        <f t="shared" si="110"/>
        <v>22</v>
      </c>
      <c r="Q315" s="91">
        <f t="shared" si="110"/>
        <v>23</v>
      </c>
      <c r="R315" s="91">
        <f t="shared" si="110"/>
        <v>24</v>
      </c>
      <c r="S315" s="94">
        <v>25</v>
      </c>
      <c r="T315" s="91">
        <f t="shared" si="117"/>
        <v>26</v>
      </c>
      <c r="U315" s="91">
        <f t="shared" si="111"/>
        <v>27</v>
      </c>
      <c r="V315" s="91">
        <f t="shared" si="111"/>
        <v>28</v>
      </c>
      <c r="W315" s="91">
        <f t="shared" si="111"/>
        <v>29</v>
      </c>
      <c r="X315" s="94">
        <v>30</v>
      </c>
      <c r="Y315" s="91">
        <f t="shared" si="118"/>
        <v>31.2</v>
      </c>
      <c r="Z315" s="91">
        <f t="shared" si="112"/>
        <v>32.4</v>
      </c>
      <c r="AA315" s="91">
        <f t="shared" si="112"/>
        <v>33.6</v>
      </c>
      <c r="AB315" s="91">
        <f t="shared" si="112"/>
        <v>34.800000000000004</v>
      </c>
      <c r="AC315" s="94">
        <v>36</v>
      </c>
      <c r="AD315" s="91">
        <f t="shared" si="119"/>
        <v>37.4</v>
      </c>
      <c r="AE315" s="91">
        <f t="shared" si="113"/>
        <v>38.799999999999997</v>
      </c>
      <c r="AF315" s="91">
        <f t="shared" si="113"/>
        <v>40.199999999999996</v>
      </c>
      <c r="AG315" s="91">
        <f t="shared" si="113"/>
        <v>41.599999999999994</v>
      </c>
      <c r="AH315" s="94">
        <v>43</v>
      </c>
    </row>
    <row r="316" spans="1:34" x14ac:dyDescent="0.2">
      <c r="A316" s="82">
        <v>20</v>
      </c>
      <c r="B316" s="92">
        <v>2</v>
      </c>
      <c r="C316" s="84">
        <f t="shared" si="104"/>
        <v>20020</v>
      </c>
      <c r="D316" s="87">
        <v>15</v>
      </c>
      <c r="E316" s="88">
        <f t="shared" si="114"/>
        <v>15.4</v>
      </c>
      <c r="F316" s="88">
        <f t="shared" si="108"/>
        <v>15.8</v>
      </c>
      <c r="G316" s="88">
        <f t="shared" si="108"/>
        <v>16.2</v>
      </c>
      <c r="H316" s="88">
        <f t="shared" si="108"/>
        <v>16.599999999999998</v>
      </c>
      <c r="I316" s="87">
        <v>17</v>
      </c>
      <c r="J316" s="88">
        <f t="shared" si="115"/>
        <v>17.8</v>
      </c>
      <c r="K316" s="88">
        <f t="shared" si="109"/>
        <v>18.600000000000001</v>
      </c>
      <c r="L316" s="88">
        <f t="shared" si="109"/>
        <v>19.400000000000002</v>
      </c>
      <c r="M316" s="88">
        <f t="shared" si="109"/>
        <v>20.200000000000003</v>
      </c>
      <c r="N316" s="87">
        <v>21</v>
      </c>
      <c r="O316" s="88">
        <f t="shared" si="116"/>
        <v>21.8</v>
      </c>
      <c r="P316" s="88">
        <f t="shared" si="110"/>
        <v>22.6</v>
      </c>
      <c r="Q316" s="88">
        <f t="shared" si="110"/>
        <v>23.400000000000002</v>
      </c>
      <c r="R316" s="88">
        <f t="shared" si="110"/>
        <v>24.200000000000003</v>
      </c>
      <c r="S316" s="87">
        <v>25</v>
      </c>
      <c r="T316" s="88">
        <f t="shared" si="117"/>
        <v>26</v>
      </c>
      <c r="U316" s="88">
        <f t="shared" si="111"/>
        <v>27</v>
      </c>
      <c r="V316" s="88">
        <f t="shared" si="111"/>
        <v>28</v>
      </c>
      <c r="W316" s="88">
        <f t="shared" si="111"/>
        <v>29</v>
      </c>
      <c r="X316" s="87">
        <v>30</v>
      </c>
      <c r="Y316" s="88">
        <f t="shared" si="118"/>
        <v>31.4</v>
      </c>
      <c r="Z316" s="88">
        <f t="shared" si="112"/>
        <v>32.799999999999997</v>
      </c>
      <c r="AA316" s="88">
        <f t="shared" si="112"/>
        <v>34.199999999999996</v>
      </c>
      <c r="AB316" s="88">
        <f t="shared" si="112"/>
        <v>35.599999999999994</v>
      </c>
      <c r="AC316" s="87">
        <v>37</v>
      </c>
      <c r="AD316" s="88">
        <f t="shared" si="119"/>
        <v>38.4</v>
      </c>
      <c r="AE316" s="88">
        <f t="shared" si="113"/>
        <v>39.799999999999997</v>
      </c>
      <c r="AF316" s="88">
        <f t="shared" si="113"/>
        <v>41.199999999999996</v>
      </c>
      <c r="AG316" s="88">
        <f t="shared" si="113"/>
        <v>42.599999999999994</v>
      </c>
      <c r="AH316" s="87">
        <v>44</v>
      </c>
    </row>
    <row r="317" spans="1:34" x14ac:dyDescent="0.2">
      <c r="A317" s="82">
        <v>20</v>
      </c>
      <c r="B317" s="83">
        <v>2.2000000000000002</v>
      </c>
      <c r="C317" s="84">
        <f t="shared" si="104"/>
        <v>20022</v>
      </c>
      <c r="D317" s="94">
        <v>15</v>
      </c>
      <c r="E317" s="93">
        <f t="shared" si="114"/>
        <v>15.6</v>
      </c>
      <c r="F317" s="93">
        <f t="shared" si="108"/>
        <v>16.2</v>
      </c>
      <c r="G317" s="93">
        <f t="shared" si="108"/>
        <v>16.8</v>
      </c>
      <c r="H317" s="93">
        <f t="shared" si="108"/>
        <v>17.400000000000002</v>
      </c>
      <c r="I317" s="94">
        <v>18</v>
      </c>
      <c r="J317" s="91">
        <f t="shared" si="115"/>
        <v>18.600000000000001</v>
      </c>
      <c r="K317" s="91">
        <f t="shared" si="109"/>
        <v>19.200000000000003</v>
      </c>
      <c r="L317" s="91">
        <f t="shared" si="109"/>
        <v>19.800000000000004</v>
      </c>
      <c r="M317" s="91">
        <f t="shared" si="109"/>
        <v>20.400000000000006</v>
      </c>
      <c r="N317" s="94">
        <v>21</v>
      </c>
      <c r="O317" s="91">
        <f t="shared" si="116"/>
        <v>22</v>
      </c>
      <c r="P317" s="91">
        <f t="shared" si="110"/>
        <v>23</v>
      </c>
      <c r="Q317" s="91">
        <f t="shared" si="110"/>
        <v>24</v>
      </c>
      <c r="R317" s="91">
        <f t="shared" si="110"/>
        <v>25</v>
      </c>
      <c r="S317" s="94">
        <v>26</v>
      </c>
      <c r="T317" s="91">
        <f t="shared" si="117"/>
        <v>27</v>
      </c>
      <c r="U317" s="91">
        <f t="shared" si="111"/>
        <v>28</v>
      </c>
      <c r="V317" s="91">
        <f t="shared" si="111"/>
        <v>29</v>
      </c>
      <c r="W317" s="91">
        <f t="shared" si="111"/>
        <v>30</v>
      </c>
      <c r="X317" s="94">
        <v>31</v>
      </c>
      <c r="Y317" s="91">
        <f t="shared" si="118"/>
        <v>32.4</v>
      </c>
      <c r="Z317" s="91">
        <f t="shared" si="112"/>
        <v>33.799999999999997</v>
      </c>
      <c r="AA317" s="91">
        <f t="shared" si="112"/>
        <v>35.199999999999996</v>
      </c>
      <c r="AB317" s="91">
        <f t="shared" si="112"/>
        <v>36.599999999999994</v>
      </c>
      <c r="AC317" s="94">
        <v>38</v>
      </c>
      <c r="AD317" s="91">
        <f t="shared" si="119"/>
        <v>39.4</v>
      </c>
      <c r="AE317" s="91">
        <f t="shared" si="113"/>
        <v>40.799999999999997</v>
      </c>
      <c r="AF317" s="91">
        <f t="shared" si="113"/>
        <v>42.199999999999996</v>
      </c>
      <c r="AG317" s="91">
        <f t="shared" si="113"/>
        <v>43.599999999999994</v>
      </c>
      <c r="AH317" s="94">
        <v>45</v>
      </c>
    </row>
    <row r="318" spans="1:34" x14ac:dyDescent="0.2">
      <c r="A318" s="82">
        <v>20</v>
      </c>
      <c r="B318" s="92">
        <v>2.4</v>
      </c>
      <c r="C318" s="84">
        <f t="shared" si="104"/>
        <v>20024</v>
      </c>
      <c r="D318" s="87">
        <v>15</v>
      </c>
      <c r="E318" s="88">
        <f t="shared" si="114"/>
        <v>15.6</v>
      </c>
      <c r="F318" s="88">
        <f t="shared" si="108"/>
        <v>16.2</v>
      </c>
      <c r="G318" s="88">
        <f t="shared" si="108"/>
        <v>16.8</v>
      </c>
      <c r="H318" s="88">
        <f t="shared" si="108"/>
        <v>17.400000000000002</v>
      </c>
      <c r="I318" s="87">
        <v>18</v>
      </c>
      <c r="J318" s="88">
        <f t="shared" si="115"/>
        <v>18.8</v>
      </c>
      <c r="K318" s="88">
        <f t="shared" si="109"/>
        <v>19.600000000000001</v>
      </c>
      <c r="L318" s="88">
        <f t="shared" si="109"/>
        <v>20.400000000000002</v>
      </c>
      <c r="M318" s="88">
        <f t="shared" si="109"/>
        <v>21.200000000000003</v>
      </c>
      <c r="N318" s="87">
        <v>22</v>
      </c>
      <c r="O318" s="88">
        <f t="shared" si="116"/>
        <v>22.8</v>
      </c>
      <c r="P318" s="88">
        <f t="shared" si="110"/>
        <v>23.6</v>
      </c>
      <c r="Q318" s="88">
        <f t="shared" si="110"/>
        <v>24.400000000000002</v>
      </c>
      <c r="R318" s="88">
        <f t="shared" si="110"/>
        <v>25.200000000000003</v>
      </c>
      <c r="S318" s="87">
        <v>26</v>
      </c>
      <c r="T318" s="88">
        <f t="shared" si="117"/>
        <v>27.2</v>
      </c>
      <c r="U318" s="88">
        <f t="shared" si="111"/>
        <v>28.4</v>
      </c>
      <c r="V318" s="88">
        <f t="shared" si="111"/>
        <v>29.599999999999998</v>
      </c>
      <c r="W318" s="88">
        <f t="shared" si="111"/>
        <v>30.799999999999997</v>
      </c>
      <c r="X318" s="87">
        <v>32</v>
      </c>
      <c r="Y318" s="88">
        <f t="shared" si="118"/>
        <v>33.200000000000003</v>
      </c>
      <c r="Z318" s="88">
        <f t="shared" si="112"/>
        <v>34.400000000000006</v>
      </c>
      <c r="AA318" s="88">
        <f t="shared" si="112"/>
        <v>35.600000000000009</v>
      </c>
      <c r="AB318" s="88">
        <f t="shared" si="112"/>
        <v>36.800000000000011</v>
      </c>
      <c r="AC318" s="87">
        <v>38</v>
      </c>
      <c r="AD318" s="88">
        <f t="shared" si="119"/>
        <v>39.6</v>
      </c>
      <c r="AE318" s="88">
        <f t="shared" si="113"/>
        <v>41.2</v>
      </c>
      <c r="AF318" s="88">
        <f t="shared" si="113"/>
        <v>42.800000000000004</v>
      </c>
      <c r="AG318" s="88">
        <f t="shared" si="113"/>
        <v>44.400000000000006</v>
      </c>
      <c r="AH318" s="87">
        <v>46</v>
      </c>
    </row>
    <row r="319" spans="1:34" x14ac:dyDescent="0.2">
      <c r="A319" s="82">
        <v>20</v>
      </c>
      <c r="B319" s="83">
        <v>2.6</v>
      </c>
      <c r="C319" s="84">
        <f t="shared" si="104"/>
        <v>20026</v>
      </c>
      <c r="D319" s="94">
        <v>15</v>
      </c>
      <c r="E319" s="93">
        <f t="shared" si="114"/>
        <v>15.6</v>
      </c>
      <c r="F319" s="93">
        <f t="shared" si="108"/>
        <v>16.2</v>
      </c>
      <c r="G319" s="93">
        <f t="shared" si="108"/>
        <v>16.8</v>
      </c>
      <c r="H319" s="93">
        <f t="shared" si="108"/>
        <v>17.400000000000002</v>
      </c>
      <c r="I319" s="94">
        <v>18</v>
      </c>
      <c r="J319" s="91">
        <f t="shared" si="115"/>
        <v>18.8</v>
      </c>
      <c r="K319" s="91">
        <f t="shared" si="109"/>
        <v>19.600000000000001</v>
      </c>
      <c r="L319" s="91">
        <f t="shared" si="109"/>
        <v>20.400000000000002</v>
      </c>
      <c r="M319" s="91">
        <f t="shared" si="109"/>
        <v>21.200000000000003</v>
      </c>
      <c r="N319" s="94">
        <v>22</v>
      </c>
      <c r="O319" s="91">
        <f t="shared" si="116"/>
        <v>23</v>
      </c>
      <c r="P319" s="91">
        <f t="shared" si="110"/>
        <v>24</v>
      </c>
      <c r="Q319" s="91">
        <f t="shared" si="110"/>
        <v>25</v>
      </c>
      <c r="R319" s="91">
        <f t="shared" si="110"/>
        <v>26</v>
      </c>
      <c r="S319" s="94">
        <v>27</v>
      </c>
      <c r="T319" s="91">
        <f t="shared" si="117"/>
        <v>28</v>
      </c>
      <c r="U319" s="91">
        <f t="shared" si="111"/>
        <v>29</v>
      </c>
      <c r="V319" s="91">
        <f t="shared" si="111"/>
        <v>30</v>
      </c>
      <c r="W319" s="91">
        <f t="shared" si="111"/>
        <v>31</v>
      </c>
      <c r="X319" s="94">
        <v>32</v>
      </c>
      <c r="Y319" s="91">
        <f t="shared" si="118"/>
        <v>33.4</v>
      </c>
      <c r="Z319" s="91">
        <f t="shared" si="112"/>
        <v>34.799999999999997</v>
      </c>
      <c r="AA319" s="91">
        <f t="shared" si="112"/>
        <v>36.199999999999996</v>
      </c>
      <c r="AB319" s="91">
        <f t="shared" si="112"/>
        <v>37.599999999999994</v>
      </c>
      <c r="AC319" s="94">
        <v>39</v>
      </c>
      <c r="AD319" s="91">
        <f t="shared" si="119"/>
        <v>40.6</v>
      </c>
      <c r="AE319" s="91">
        <f t="shared" si="113"/>
        <v>42.2</v>
      </c>
      <c r="AF319" s="91">
        <f t="shared" si="113"/>
        <v>43.800000000000004</v>
      </c>
      <c r="AG319" s="91">
        <f t="shared" si="113"/>
        <v>45.400000000000006</v>
      </c>
      <c r="AH319" s="94">
        <v>47</v>
      </c>
    </row>
    <row r="320" spans="1:34" x14ac:dyDescent="0.2">
      <c r="A320" s="82">
        <v>20</v>
      </c>
      <c r="B320" s="92">
        <v>2.8</v>
      </c>
      <c r="C320" s="84">
        <f t="shared" si="104"/>
        <v>20028</v>
      </c>
      <c r="D320" s="87">
        <v>16</v>
      </c>
      <c r="E320" s="88">
        <f t="shared" si="114"/>
        <v>16.600000000000001</v>
      </c>
      <c r="F320" s="88">
        <f t="shared" si="108"/>
        <v>17.200000000000003</v>
      </c>
      <c r="G320" s="88">
        <f t="shared" si="108"/>
        <v>17.800000000000004</v>
      </c>
      <c r="H320" s="88">
        <f t="shared" si="108"/>
        <v>18.400000000000006</v>
      </c>
      <c r="I320" s="87">
        <v>19</v>
      </c>
      <c r="J320" s="88">
        <f t="shared" si="115"/>
        <v>19.600000000000001</v>
      </c>
      <c r="K320" s="88">
        <f t="shared" si="109"/>
        <v>20.200000000000003</v>
      </c>
      <c r="L320" s="88">
        <f t="shared" si="109"/>
        <v>20.800000000000004</v>
      </c>
      <c r="M320" s="88">
        <f t="shared" si="109"/>
        <v>21.400000000000006</v>
      </c>
      <c r="N320" s="87">
        <v>22</v>
      </c>
      <c r="O320" s="88">
        <f t="shared" si="116"/>
        <v>23</v>
      </c>
      <c r="P320" s="88">
        <f t="shared" si="110"/>
        <v>24</v>
      </c>
      <c r="Q320" s="88">
        <f t="shared" si="110"/>
        <v>25</v>
      </c>
      <c r="R320" s="88">
        <f t="shared" si="110"/>
        <v>26</v>
      </c>
      <c r="S320" s="87">
        <v>27</v>
      </c>
      <c r="T320" s="88">
        <f t="shared" si="117"/>
        <v>28.2</v>
      </c>
      <c r="U320" s="88">
        <f t="shared" si="111"/>
        <v>29.4</v>
      </c>
      <c r="V320" s="88">
        <f t="shared" si="111"/>
        <v>30.599999999999998</v>
      </c>
      <c r="W320" s="88">
        <f t="shared" si="111"/>
        <v>31.799999999999997</v>
      </c>
      <c r="X320" s="87">
        <v>33</v>
      </c>
      <c r="Y320" s="88">
        <f t="shared" si="118"/>
        <v>34.4</v>
      </c>
      <c r="Z320" s="88">
        <f t="shared" si="112"/>
        <v>35.799999999999997</v>
      </c>
      <c r="AA320" s="88">
        <f t="shared" si="112"/>
        <v>37.199999999999996</v>
      </c>
      <c r="AB320" s="88">
        <f t="shared" si="112"/>
        <v>38.599999999999994</v>
      </c>
      <c r="AC320" s="87">
        <v>40</v>
      </c>
      <c r="AD320" s="88">
        <f t="shared" si="119"/>
        <v>41.6</v>
      </c>
      <c r="AE320" s="88">
        <f t="shared" si="113"/>
        <v>43.2</v>
      </c>
      <c r="AF320" s="88">
        <f t="shared" si="113"/>
        <v>44.800000000000004</v>
      </c>
      <c r="AG320" s="88">
        <f t="shared" si="113"/>
        <v>46.400000000000006</v>
      </c>
      <c r="AH320" s="87">
        <v>48</v>
      </c>
    </row>
    <row r="321" spans="1:34" x14ac:dyDescent="0.2">
      <c r="A321" s="82">
        <v>20</v>
      </c>
      <c r="B321" s="83">
        <v>3</v>
      </c>
      <c r="C321" s="84">
        <f t="shared" si="104"/>
        <v>20030</v>
      </c>
      <c r="D321" s="94">
        <v>16</v>
      </c>
      <c r="E321" s="93">
        <f t="shared" si="114"/>
        <v>16.600000000000001</v>
      </c>
      <c r="F321" s="93">
        <f t="shared" si="108"/>
        <v>17.200000000000003</v>
      </c>
      <c r="G321" s="93">
        <f t="shared" si="108"/>
        <v>17.800000000000004</v>
      </c>
      <c r="H321" s="93">
        <f t="shared" si="108"/>
        <v>18.400000000000006</v>
      </c>
      <c r="I321" s="94">
        <v>19</v>
      </c>
      <c r="J321" s="91">
        <f t="shared" si="115"/>
        <v>19.8</v>
      </c>
      <c r="K321" s="91">
        <f t="shared" si="109"/>
        <v>20.6</v>
      </c>
      <c r="L321" s="91">
        <f t="shared" si="109"/>
        <v>21.400000000000002</v>
      </c>
      <c r="M321" s="91">
        <f t="shared" si="109"/>
        <v>22.200000000000003</v>
      </c>
      <c r="N321" s="94">
        <v>23</v>
      </c>
      <c r="O321" s="91">
        <f t="shared" si="116"/>
        <v>24</v>
      </c>
      <c r="P321" s="91">
        <f t="shared" si="110"/>
        <v>25</v>
      </c>
      <c r="Q321" s="91">
        <f t="shared" si="110"/>
        <v>26</v>
      </c>
      <c r="R321" s="91">
        <f t="shared" si="110"/>
        <v>27</v>
      </c>
      <c r="S321" s="94">
        <v>28</v>
      </c>
      <c r="T321" s="91">
        <f t="shared" si="117"/>
        <v>29.2</v>
      </c>
      <c r="U321" s="91">
        <f t="shared" si="111"/>
        <v>30.4</v>
      </c>
      <c r="V321" s="91">
        <f t="shared" si="111"/>
        <v>31.599999999999998</v>
      </c>
      <c r="W321" s="91">
        <f t="shared" si="111"/>
        <v>32.799999999999997</v>
      </c>
      <c r="X321" s="94">
        <v>34</v>
      </c>
      <c r="Y321" s="91">
        <f t="shared" si="118"/>
        <v>35.4</v>
      </c>
      <c r="Z321" s="91">
        <f t="shared" si="112"/>
        <v>36.799999999999997</v>
      </c>
      <c r="AA321" s="91">
        <f t="shared" si="112"/>
        <v>38.199999999999996</v>
      </c>
      <c r="AB321" s="91">
        <f t="shared" si="112"/>
        <v>39.599999999999994</v>
      </c>
      <c r="AC321" s="94">
        <v>41</v>
      </c>
      <c r="AD321" s="91">
        <f t="shared" si="119"/>
        <v>42.6</v>
      </c>
      <c r="AE321" s="91">
        <f t="shared" si="113"/>
        <v>44.2</v>
      </c>
      <c r="AF321" s="91">
        <f t="shared" si="113"/>
        <v>45.800000000000004</v>
      </c>
      <c r="AG321" s="91">
        <f t="shared" si="113"/>
        <v>47.400000000000006</v>
      </c>
      <c r="AH321" s="94">
        <v>49</v>
      </c>
    </row>
    <row r="322" spans="1:34" x14ac:dyDescent="0.2">
      <c r="A322" s="82">
        <v>21</v>
      </c>
      <c r="B322" s="83">
        <v>0</v>
      </c>
      <c r="C322" s="84">
        <f t="shared" si="104"/>
        <v>21000</v>
      </c>
      <c r="D322" s="93">
        <v>11.2</v>
      </c>
      <c r="E322" s="93">
        <v>11.76</v>
      </c>
      <c r="F322" s="93">
        <v>12.32</v>
      </c>
      <c r="G322" s="93">
        <v>12.88</v>
      </c>
      <c r="H322" s="93">
        <v>13.44</v>
      </c>
      <c r="I322" s="93">
        <v>14</v>
      </c>
      <c r="J322" s="93">
        <v>14.4</v>
      </c>
      <c r="K322" s="93">
        <v>14.8</v>
      </c>
      <c r="L322" s="93">
        <v>15.2</v>
      </c>
      <c r="M322" s="93">
        <v>15.6</v>
      </c>
      <c r="N322" s="93">
        <v>16</v>
      </c>
      <c r="O322" s="93">
        <v>16.72</v>
      </c>
      <c r="P322" s="93">
        <v>17.440000000000001</v>
      </c>
      <c r="Q322" s="93">
        <v>18.16</v>
      </c>
      <c r="R322" s="93">
        <v>18.88</v>
      </c>
      <c r="S322" s="93">
        <v>19.600000000000001</v>
      </c>
      <c r="T322" s="93">
        <v>20.36</v>
      </c>
      <c r="U322" s="93">
        <v>21.12</v>
      </c>
      <c r="V322" s="93">
        <v>21.88</v>
      </c>
      <c r="W322" s="93">
        <v>22.64</v>
      </c>
      <c r="X322" s="93">
        <v>23.4</v>
      </c>
      <c r="Y322" s="93">
        <v>24.32</v>
      </c>
      <c r="Z322" s="93">
        <v>25.24</v>
      </c>
      <c r="AA322" s="93">
        <v>26.16</v>
      </c>
      <c r="AB322" s="93">
        <v>27.08</v>
      </c>
      <c r="AC322" s="94">
        <v>28</v>
      </c>
      <c r="AD322" s="93">
        <v>28.92</v>
      </c>
      <c r="AE322" s="93">
        <v>29.84</v>
      </c>
      <c r="AF322" s="93">
        <v>30.76</v>
      </c>
      <c r="AG322" s="93">
        <v>31.68</v>
      </c>
      <c r="AH322" s="93">
        <v>32.6</v>
      </c>
    </row>
    <row r="323" spans="1:34" x14ac:dyDescent="0.2">
      <c r="A323" s="82">
        <v>21</v>
      </c>
      <c r="B323" s="86">
        <v>0.4</v>
      </c>
      <c r="C323" s="84">
        <f t="shared" si="104"/>
        <v>21004</v>
      </c>
      <c r="D323" s="88">
        <f t="shared" ref="D323:AH331" si="120">-(D308-D383)*1/5+D308</f>
        <v>11.2</v>
      </c>
      <c r="E323" s="88">
        <f t="shared" si="120"/>
        <v>11.76</v>
      </c>
      <c r="F323" s="88">
        <f t="shared" si="120"/>
        <v>12.32</v>
      </c>
      <c r="G323" s="88">
        <f t="shared" si="120"/>
        <v>12.879999999999999</v>
      </c>
      <c r="H323" s="88">
        <f t="shared" si="120"/>
        <v>13.44</v>
      </c>
      <c r="I323" s="88">
        <f t="shared" si="120"/>
        <v>14</v>
      </c>
      <c r="J323" s="88">
        <f t="shared" si="120"/>
        <v>14.4</v>
      </c>
      <c r="K323" s="88">
        <f t="shared" si="120"/>
        <v>14.8</v>
      </c>
      <c r="L323" s="88">
        <f t="shared" si="120"/>
        <v>15.2</v>
      </c>
      <c r="M323" s="88">
        <f t="shared" si="120"/>
        <v>15.599999999999998</v>
      </c>
      <c r="N323" s="88">
        <f t="shared" si="120"/>
        <v>16</v>
      </c>
      <c r="O323" s="88">
        <f t="shared" si="120"/>
        <v>16.72</v>
      </c>
      <c r="P323" s="88">
        <f t="shared" si="120"/>
        <v>17.440000000000001</v>
      </c>
      <c r="Q323" s="88">
        <f t="shared" si="120"/>
        <v>18.160000000000004</v>
      </c>
      <c r="R323" s="88">
        <f t="shared" si="120"/>
        <v>18.880000000000003</v>
      </c>
      <c r="S323" s="88">
        <f t="shared" si="120"/>
        <v>19.600000000000001</v>
      </c>
      <c r="T323" s="88">
        <f t="shared" si="120"/>
        <v>20.36</v>
      </c>
      <c r="U323" s="88">
        <f t="shared" si="120"/>
        <v>21.12</v>
      </c>
      <c r="V323" s="88">
        <f t="shared" si="120"/>
        <v>21.880000000000003</v>
      </c>
      <c r="W323" s="88">
        <f t="shared" si="120"/>
        <v>22.64</v>
      </c>
      <c r="X323" s="88">
        <f t="shared" si="120"/>
        <v>23.4</v>
      </c>
      <c r="Y323" s="88">
        <f t="shared" si="120"/>
        <v>24.32</v>
      </c>
      <c r="Z323" s="88">
        <f t="shared" si="120"/>
        <v>25.240000000000002</v>
      </c>
      <c r="AA323" s="88">
        <f t="shared" si="120"/>
        <v>26.16</v>
      </c>
      <c r="AB323" s="88">
        <f t="shared" si="120"/>
        <v>27.080000000000002</v>
      </c>
      <c r="AC323" s="87">
        <f t="shared" si="120"/>
        <v>28</v>
      </c>
      <c r="AD323" s="88">
        <f t="shared" si="120"/>
        <v>28.92</v>
      </c>
      <c r="AE323" s="88">
        <f t="shared" si="120"/>
        <v>29.84</v>
      </c>
      <c r="AF323" s="88">
        <f t="shared" si="120"/>
        <v>30.76</v>
      </c>
      <c r="AG323" s="88">
        <f t="shared" si="120"/>
        <v>31.68</v>
      </c>
      <c r="AH323" s="88">
        <f t="shared" si="120"/>
        <v>32.6</v>
      </c>
    </row>
    <row r="324" spans="1:34" x14ac:dyDescent="0.2">
      <c r="A324" s="82">
        <v>21</v>
      </c>
      <c r="B324" s="83">
        <v>0.6</v>
      </c>
      <c r="C324" s="84">
        <f t="shared" si="104"/>
        <v>21006</v>
      </c>
      <c r="D324" s="93">
        <f t="shared" si="120"/>
        <v>12</v>
      </c>
      <c r="E324" s="93">
        <f t="shared" si="120"/>
        <v>12.4</v>
      </c>
      <c r="F324" s="93">
        <f t="shared" si="120"/>
        <v>12.8</v>
      </c>
      <c r="G324" s="93">
        <f t="shared" si="120"/>
        <v>13.200000000000001</v>
      </c>
      <c r="H324" s="93">
        <f t="shared" si="120"/>
        <v>13.600000000000001</v>
      </c>
      <c r="I324" s="93">
        <f t="shared" si="120"/>
        <v>14</v>
      </c>
      <c r="J324" s="93">
        <f t="shared" si="120"/>
        <v>14.56</v>
      </c>
      <c r="K324" s="93">
        <f t="shared" si="120"/>
        <v>15.12</v>
      </c>
      <c r="L324" s="93">
        <f t="shared" si="120"/>
        <v>15.680000000000001</v>
      </c>
      <c r="M324" s="93">
        <f t="shared" si="120"/>
        <v>16.240000000000002</v>
      </c>
      <c r="N324" s="93">
        <f t="shared" si="120"/>
        <v>16.8</v>
      </c>
      <c r="O324" s="93">
        <f t="shared" si="120"/>
        <v>17.36</v>
      </c>
      <c r="P324" s="93">
        <f t="shared" si="120"/>
        <v>17.920000000000002</v>
      </c>
      <c r="Q324" s="93">
        <f t="shared" si="120"/>
        <v>18.480000000000004</v>
      </c>
      <c r="R324" s="93">
        <f t="shared" si="120"/>
        <v>19.040000000000006</v>
      </c>
      <c r="S324" s="93">
        <f t="shared" si="120"/>
        <v>19.600000000000001</v>
      </c>
      <c r="T324" s="93">
        <f t="shared" si="120"/>
        <v>20.52</v>
      </c>
      <c r="U324" s="93">
        <f t="shared" si="120"/>
        <v>21.44</v>
      </c>
      <c r="V324" s="93">
        <f t="shared" si="120"/>
        <v>22.36</v>
      </c>
      <c r="W324" s="93">
        <f t="shared" si="120"/>
        <v>23.28</v>
      </c>
      <c r="X324" s="93">
        <f t="shared" si="120"/>
        <v>24.2</v>
      </c>
      <c r="Y324" s="93">
        <f t="shared" si="120"/>
        <v>25.12</v>
      </c>
      <c r="Z324" s="93">
        <f t="shared" si="120"/>
        <v>26.04</v>
      </c>
      <c r="AA324" s="93">
        <f t="shared" si="120"/>
        <v>26.96</v>
      </c>
      <c r="AB324" s="93">
        <f t="shared" si="120"/>
        <v>27.880000000000003</v>
      </c>
      <c r="AC324" s="94">
        <f t="shared" si="120"/>
        <v>28.8</v>
      </c>
      <c r="AD324" s="93">
        <f t="shared" si="120"/>
        <v>29.76</v>
      </c>
      <c r="AE324" s="93">
        <f t="shared" si="120"/>
        <v>30.72</v>
      </c>
      <c r="AF324" s="93">
        <f t="shared" si="120"/>
        <v>31.68</v>
      </c>
      <c r="AG324" s="93">
        <f t="shared" si="120"/>
        <v>32.64</v>
      </c>
      <c r="AH324" s="93">
        <f t="shared" si="120"/>
        <v>33.6</v>
      </c>
    </row>
    <row r="325" spans="1:34" x14ac:dyDescent="0.2">
      <c r="A325" s="82">
        <v>21</v>
      </c>
      <c r="B325" s="92">
        <v>0.8</v>
      </c>
      <c r="C325" s="84">
        <f t="shared" si="104"/>
        <v>21008</v>
      </c>
      <c r="D325" s="88">
        <f t="shared" si="120"/>
        <v>12.2</v>
      </c>
      <c r="E325" s="88">
        <f t="shared" si="120"/>
        <v>12.56</v>
      </c>
      <c r="F325" s="88">
        <f t="shared" si="120"/>
        <v>12.92</v>
      </c>
      <c r="G325" s="88">
        <f t="shared" si="120"/>
        <v>13.280000000000001</v>
      </c>
      <c r="H325" s="88">
        <f t="shared" si="120"/>
        <v>13.64</v>
      </c>
      <c r="I325" s="88">
        <f t="shared" si="120"/>
        <v>14</v>
      </c>
      <c r="J325" s="88">
        <f t="shared" si="120"/>
        <v>14.56</v>
      </c>
      <c r="K325" s="88">
        <f t="shared" si="120"/>
        <v>15.12</v>
      </c>
      <c r="L325" s="88">
        <f t="shared" si="120"/>
        <v>15.680000000000001</v>
      </c>
      <c r="M325" s="88">
        <f t="shared" si="120"/>
        <v>16.240000000000002</v>
      </c>
      <c r="N325" s="88">
        <f t="shared" si="120"/>
        <v>16.8</v>
      </c>
      <c r="O325" s="88">
        <f t="shared" si="120"/>
        <v>17.560000000000002</v>
      </c>
      <c r="P325" s="88">
        <f t="shared" si="120"/>
        <v>18.32</v>
      </c>
      <c r="Q325" s="88">
        <f t="shared" si="120"/>
        <v>19.080000000000002</v>
      </c>
      <c r="R325" s="88">
        <f t="shared" si="120"/>
        <v>19.840000000000003</v>
      </c>
      <c r="S325" s="88">
        <f t="shared" si="120"/>
        <v>20.6</v>
      </c>
      <c r="T325" s="88">
        <f t="shared" si="120"/>
        <v>21.36</v>
      </c>
      <c r="U325" s="88">
        <f t="shared" si="120"/>
        <v>22.12</v>
      </c>
      <c r="V325" s="88">
        <f t="shared" si="120"/>
        <v>22.880000000000003</v>
      </c>
      <c r="W325" s="88">
        <f t="shared" si="120"/>
        <v>23.640000000000004</v>
      </c>
      <c r="X325" s="88">
        <f t="shared" si="120"/>
        <v>24.4</v>
      </c>
      <c r="Y325" s="88">
        <f t="shared" si="120"/>
        <v>25.48</v>
      </c>
      <c r="Z325" s="88">
        <f t="shared" si="120"/>
        <v>26.56</v>
      </c>
      <c r="AA325" s="88">
        <f t="shared" si="120"/>
        <v>27.64</v>
      </c>
      <c r="AB325" s="88">
        <f t="shared" si="120"/>
        <v>28.72</v>
      </c>
      <c r="AC325" s="87">
        <f t="shared" si="120"/>
        <v>29.8</v>
      </c>
      <c r="AD325" s="88">
        <f t="shared" si="120"/>
        <v>30.92</v>
      </c>
      <c r="AE325" s="88">
        <f t="shared" si="120"/>
        <v>32.040000000000006</v>
      </c>
      <c r="AF325" s="88">
        <f t="shared" si="120"/>
        <v>33.160000000000011</v>
      </c>
      <c r="AG325" s="88">
        <f t="shared" si="120"/>
        <v>34.280000000000008</v>
      </c>
      <c r="AH325" s="88">
        <f t="shared" si="120"/>
        <v>35.4</v>
      </c>
    </row>
    <row r="326" spans="1:34" x14ac:dyDescent="0.2">
      <c r="A326" s="82">
        <v>21</v>
      </c>
      <c r="B326" s="83">
        <v>1</v>
      </c>
      <c r="C326" s="84">
        <f t="shared" si="104"/>
        <v>21010</v>
      </c>
      <c r="D326" s="93">
        <f t="shared" si="120"/>
        <v>12.2</v>
      </c>
      <c r="E326" s="93">
        <f t="shared" si="120"/>
        <v>12.719999999999999</v>
      </c>
      <c r="F326" s="93">
        <f t="shared" si="120"/>
        <v>13.239999999999998</v>
      </c>
      <c r="G326" s="93">
        <f t="shared" si="120"/>
        <v>13.759999999999998</v>
      </c>
      <c r="H326" s="93">
        <f t="shared" si="120"/>
        <v>14.279999999999998</v>
      </c>
      <c r="I326" s="93">
        <f t="shared" si="120"/>
        <v>14.8</v>
      </c>
      <c r="J326" s="93">
        <f t="shared" si="120"/>
        <v>15.360000000000001</v>
      </c>
      <c r="K326" s="93">
        <f t="shared" si="120"/>
        <v>15.920000000000002</v>
      </c>
      <c r="L326" s="93">
        <f t="shared" si="120"/>
        <v>16.480000000000004</v>
      </c>
      <c r="M326" s="93">
        <f t="shared" si="120"/>
        <v>17.040000000000006</v>
      </c>
      <c r="N326" s="93">
        <f t="shared" si="120"/>
        <v>17.600000000000001</v>
      </c>
      <c r="O326" s="93">
        <f t="shared" si="120"/>
        <v>18.200000000000003</v>
      </c>
      <c r="P326" s="93">
        <f t="shared" si="120"/>
        <v>18.8</v>
      </c>
      <c r="Q326" s="93">
        <f t="shared" si="120"/>
        <v>19.400000000000002</v>
      </c>
      <c r="R326" s="93">
        <f t="shared" si="120"/>
        <v>20.000000000000004</v>
      </c>
      <c r="S326" s="93">
        <f t="shared" si="120"/>
        <v>20.6</v>
      </c>
      <c r="T326" s="93">
        <f t="shared" si="120"/>
        <v>21.52</v>
      </c>
      <c r="U326" s="93">
        <f t="shared" si="120"/>
        <v>22.44</v>
      </c>
      <c r="V326" s="93">
        <f t="shared" si="120"/>
        <v>23.36</v>
      </c>
      <c r="W326" s="93">
        <f t="shared" si="120"/>
        <v>24.28</v>
      </c>
      <c r="X326" s="93">
        <f t="shared" si="120"/>
        <v>25.2</v>
      </c>
      <c r="Y326" s="93">
        <f t="shared" si="120"/>
        <v>26.32</v>
      </c>
      <c r="Z326" s="93">
        <f t="shared" si="120"/>
        <v>27.439999999999998</v>
      </c>
      <c r="AA326" s="93">
        <f t="shared" si="120"/>
        <v>28.56</v>
      </c>
      <c r="AB326" s="93">
        <f t="shared" si="120"/>
        <v>29.68</v>
      </c>
      <c r="AC326" s="94">
        <f t="shared" si="120"/>
        <v>30.8</v>
      </c>
      <c r="AD326" s="93">
        <f t="shared" si="120"/>
        <v>31.92</v>
      </c>
      <c r="AE326" s="93">
        <f t="shared" si="120"/>
        <v>33.040000000000006</v>
      </c>
      <c r="AF326" s="93">
        <f t="shared" si="120"/>
        <v>34.160000000000011</v>
      </c>
      <c r="AG326" s="93">
        <f t="shared" si="120"/>
        <v>35.280000000000008</v>
      </c>
      <c r="AH326" s="93">
        <f t="shared" si="120"/>
        <v>36.4</v>
      </c>
    </row>
    <row r="327" spans="1:34" x14ac:dyDescent="0.2">
      <c r="A327" s="82">
        <v>21</v>
      </c>
      <c r="B327" s="92">
        <v>1.2</v>
      </c>
      <c r="C327" s="84">
        <f t="shared" si="104"/>
        <v>21012</v>
      </c>
      <c r="D327" s="88">
        <f t="shared" si="120"/>
        <v>12.2</v>
      </c>
      <c r="E327" s="88">
        <f t="shared" si="120"/>
        <v>12.76</v>
      </c>
      <c r="F327" s="88">
        <f t="shared" si="120"/>
        <v>13.32</v>
      </c>
      <c r="G327" s="88">
        <f t="shared" si="120"/>
        <v>13.879999999999999</v>
      </c>
      <c r="H327" s="88">
        <f t="shared" si="120"/>
        <v>14.44</v>
      </c>
      <c r="I327" s="88">
        <f t="shared" si="120"/>
        <v>15</v>
      </c>
      <c r="J327" s="88">
        <f t="shared" si="120"/>
        <v>15.56</v>
      </c>
      <c r="K327" s="88">
        <f t="shared" si="120"/>
        <v>16.12</v>
      </c>
      <c r="L327" s="88">
        <f t="shared" si="120"/>
        <v>16.680000000000003</v>
      </c>
      <c r="M327" s="88">
        <f t="shared" si="120"/>
        <v>17.240000000000006</v>
      </c>
      <c r="N327" s="88">
        <f t="shared" si="120"/>
        <v>17.8</v>
      </c>
      <c r="O327" s="88">
        <f t="shared" si="120"/>
        <v>18.52</v>
      </c>
      <c r="P327" s="88">
        <f t="shared" si="120"/>
        <v>19.240000000000002</v>
      </c>
      <c r="Q327" s="88">
        <f t="shared" si="120"/>
        <v>19.96</v>
      </c>
      <c r="R327" s="88">
        <f t="shared" si="120"/>
        <v>20.680000000000003</v>
      </c>
      <c r="S327" s="88">
        <f t="shared" si="120"/>
        <v>21.4</v>
      </c>
      <c r="T327" s="88">
        <f t="shared" si="120"/>
        <v>22.32</v>
      </c>
      <c r="U327" s="88">
        <f t="shared" si="120"/>
        <v>23.24</v>
      </c>
      <c r="V327" s="88">
        <f t="shared" si="120"/>
        <v>24.16</v>
      </c>
      <c r="W327" s="88">
        <f t="shared" si="120"/>
        <v>25.080000000000002</v>
      </c>
      <c r="X327" s="88">
        <f t="shared" si="120"/>
        <v>26</v>
      </c>
      <c r="Y327" s="88">
        <f t="shared" si="120"/>
        <v>26.96</v>
      </c>
      <c r="Z327" s="88">
        <f t="shared" si="120"/>
        <v>27.92</v>
      </c>
      <c r="AA327" s="88">
        <f t="shared" si="120"/>
        <v>28.88</v>
      </c>
      <c r="AB327" s="88">
        <f t="shared" si="120"/>
        <v>29.84</v>
      </c>
      <c r="AC327" s="87">
        <f t="shared" si="120"/>
        <v>30.8</v>
      </c>
      <c r="AD327" s="88">
        <f t="shared" si="120"/>
        <v>32.119999999999997</v>
      </c>
      <c r="AE327" s="88">
        <f t="shared" si="120"/>
        <v>33.44</v>
      </c>
      <c r="AF327" s="88">
        <f t="shared" si="120"/>
        <v>34.76</v>
      </c>
      <c r="AG327" s="88">
        <f t="shared" si="120"/>
        <v>36.08</v>
      </c>
      <c r="AH327" s="88">
        <f t="shared" si="120"/>
        <v>37.4</v>
      </c>
    </row>
    <row r="328" spans="1:34" x14ac:dyDescent="0.2">
      <c r="A328" s="82">
        <v>21</v>
      </c>
      <c r="B328" s="83">
        <v>1.4</v>
      </c>
      <c r="C328" s="84">
        <f t="shared" si="104"/>
        <v>21014</v>
      </c>
      <c r="D328" s="93">
        <f t="shared" si="120"/>
        <v>13</v>
      </c>
      <c r="E328" s="93">
        <f t="shared" si="120"/>
        <v>13.4</v>
      </c>
      <c r="F328" s="93">
        <f t="shared" si="120"/>
        <v>13.8</v>
      </c>
      <c r="G328" s="93">
        <f t="shared" si="120"/>
        <v>14.200000000000001</v>
      </c>
      <c r="H328" s="93">
        <f t="shared" si="120"/>
        <v>14.600000000000001</v>
      </c>
      <c r="I328" s="93">
        <f t="shared" si="120"/>
        <v>15</v>
      </c>
      <c r="J328" s="93">
        <f t="shared" si="120"/>
        <v>15.56</v>
      </c>
      <c r="K328" s="93">
        <f t="shared" si="120"/>
        <v>16.12</v>
      </c>
      <c r="L328" s="93">
        <f t="shared" si="120"/>
        <v>16.680000000000003</v>
      </c>
      <c r="M328" s="93">
        <f t="shared" si="120"/>
        <v>17.240000000000006</v>
      </c>
      <c r="N328" s="93">
        <f t="shared" si="120"/>
        <v>17.8</v>
      </c>
      <c r="O328" s="93">
        <f t="shared" si="120"/>
        <v>18.560000000000002</v>
      </c>
      <c r="P328" s="93">
        <f t="shared" si="120"/>
        <v>19.32</v>
      </c>
      <c r="Q328" s="93">
        <f t="shared" si="120"/>
        <v>20.080000000000002</v>
      </c>
      <c r="R328" s="93">
        <f t="shared" si="120"/>
        <v>20.840000000000003</v>
      </c>
      <c r="S328" s="93">
        <f t="shared" si="120"/>
        <v>21.6</v>
      </c>
      <c r="T328" s="93">
        <f t="shared" si="120"/>
        <v>22.52</v>
      </c>
      <c r="U328" s="93">
        <f t="shared" si="120"/>
        <v>23.44</v>
      </c>
      <c r="V328" s="93">
        <f t="shared" si="120"/>
        <v>24.36</v>
      </c>
      <c r="W328" s="93">
        <f t="shared" si="120"/>
        <v>25.28</v>
      </c>
      <c r="X328" s="93">
        <f t="shared" si="120"/>
        <v>26.2</v>
      </c>
      <c r="Y328" s="93">
        <f t="shared" si="120"/>
        <v>27.32</v>
      </c>
      <c r="Z328" s="93">
        <f t="shared" si="120"/>
        <v>28.439999999999998</v>
      </c>
      <c r="AA328" s="93">
        <f t="shared" si="120"/>
        <v>29.56</v>
      </c>
      <c r="AB328" s="93">
        <f t="shared" si="120"/>
        <v>30.68</v>
      </c>
      <c r="AC328" s="94">
        <f t="shared" si="120"/>
        <v>31.8</v>
      </c>
      <c r="AD328" s="93">
        <f t="shared" si="120"/>
        <v>33.08</v>
      </c>
      <c r="AE328" s="93">
        <f t="shared" si="120"/>
        <v>34.36</v>
      </c>
      <c r="AF328" s="93">
        <f t="shared" si="120"/>
        <v>35.64</v>
      </c>
      <c r="AG328" s="93">
        <f t="shared" si="120"/>
        <v>36.919999999999995</v>
      </c>
      <c r="AH328" s="93">
        <f t="shared" si="120"/>
        <v>38.200000000000003</v>
      </c>
    </row>
    <row r="329" spans="1:34" x14ac:dyDescent="0.2">
      <c r="A329" s="82">
        <v>21</v>
      </c>
      <c r="B329" s="92">
        <v>1.6</v>
      </c>
      <c r="C329" s="84">
        <f t="shared" si="104"/>
        <v>21016</v>
      </c>
      <c r="D329" s="88">
        <f t="shared" si="120"/>
        <v>13</v>
      </c>
      <c r="E329" s="88">
        <f t="shared" si="120"/>
        <v>13.56</v>
      </c>
      <c r="F329" s="88">
        <f t="shared" si="120"/>
        <v>14.12</v>
      </c>
      <c r="G329" s="88">
        <f t="shared" si="120"/>
        <v>14.68</v>
      </c>
      <c r="H329" s="88">
        <f t="shared" si="120"/>
        <v>15.239999999999998</v>
      </c>
      <c r="I329" s="88">
        <f t="shared" si="120"/>
        <v>15.8</v>
      </c>
      <c r="J329" s="88">
        <f t="shared" si="120"/>
        <v>16.36</v>
      </c>
      <c r="K329" s="88">
        <f t="shared" si="120"/>
        <v>16.920000000000002</v>
      </c>
      <c r="L329" s="88">
        <f t="shared" si="120"/>
        <v>17.480000000000004</v>
      </c>
      <c r="M329" s="88">
        <f t="shared" si="120"/>
        <v>18.040000000000006</v>
      </c>
      <c r="N329" s="88">
        <f t="shared" si="120"/>
        <v>18.600000000000001</v>
      </c>
      <c r="O329" s="88">
        <f t="shared" si="120"/>
        <v>19.36</v>
      </c>
      <c r="P329" s="88">
        <f t="shared" si="120"/>
        <v>20.12</v>
      </c>
      <c r="Q329" s="88">
        <f t="shared" si="120"/>
        <v>20.880000000000003</v>
      </c>
      <c r="R329" s="88">
        <f t="shared" si="120"/>
        <v>21.64</v>
      </c>
      <c r="S329" s="88">
        <f t="shared" si="120"/>
        <v>22.4</v>
      </c>
      <c r="T329" s="88">
        <f t="shared" si="120"/>
        <v>23.32</v>
      </c>
      <c r="U329" s="88">
        <f t="shared" si="120"/>
        <v>24.240000000000002</v>
      </c>
      <c r="V329" s="88">
        <f t="shared" si="120"/>
        <v>25.16</v>
      </c>
      <c r="W329" s="88">
        <f t="shared" si="120"/>
        <v>26.080000000000002</v>
      </c>
      <c r="X329" s="88">
        <f t="shared" si="120"/>
        <v>27</v>
      </c>
      <c r="Y329" s="88">
        <f t="shared" si="120"/>
        <v>28.12</v>
      </c>
      <c r="Z329" s="88">
        <f t="shared" si="120"/>
        <v>29.24</v>
      </c>
      <c r="AA329" s="88">
        <f t="shared" si="120"/>
        <v>30.360000000000003</v>
      </c>
      <c r="AB329" s="88">
        <f t="shared" si="120"/>
        <v>31.480000000000004</v>
      </c>
      <c r="AC329" s="87">
        <f t="shared" si="120"/>
        <v>32.6</v>
      </c>
      <c r="AD329" s="88">
        <f t="shared" si="120"/>
        <v>33.92</v>
      </c>
      <c r="AE329" s="88">
        <f t="shared" si="120"/>
        <v>35.239999999999995</v>
      </c>
      <c r="AF329" s="88">
        <f t="shared" si="120"/>
        <v>36.559999999999995</v>
      </c>
      <c r="AG329" s="88">
        <f t="shared" si="120"/>
        <v>37.879999999999995</v>
      </c>
      <c r="AH329" s="88">
        <f t="shared" si="120"/>
        <v>39.200000000000003</v>
      </c>
    </row>
    <row r="330" spans="1:34" x14ac:dyDescent="0.2">
      <c r="A330" s="82">
        <v>21</v>
      </c>
      <c r="B330" s="83">
        <v>1.8</v>
      </c>
      <c r="C330" s="84">
        <f t="shared" si="104"/>
        <v>21018</v>
      </c>
      <c r="D330" s="93">
        <f t="shared" si="120"/>
        <v>13.2</v>
      </c>
      <c r="E330" s="93">
        <f t="shared" si="120"/>
        <v>13.719999999999999</v>
      </c>
      <c r="F330" s="93">
        <f t="shared" si="120"/>
        <v>14.239999999999998</v>
      </c>
      <c r="G330" s="93">
        <f t="shared" si="120"/>
        <v>14.759999999999998</v>
      </c>
      <c r="H330" s="93">
        <f t="shared" si="120"/>
        <v>15.279999999999998</v>
      </c>
      <c r="I330" s="93">
        <f t="shared" si="120"/>
        <v>15.8</v>
      </c>
      <c r="J330" s="93">
        <f t="shared" si="120"/>
        <v>16.400000000000002</v>
      </c>
      <c r="K330" s="93">
        <f t="shared" si="120"/>
        <v>17.000000000000004</v>
      </c>
      <c r="L330" s="93">
        <f t="shared" si="120"/>
        <v>17.600000000000001</v>
      </c>
      <c r="M330" s="93">
        <f t="shared" si="120"/>
        <v>18.200000000000003</v>
      </c>
      <c r="N330" s="93">
        <f t="shared" si="120"/>
        <v>18.8</v>
      </c>
      <c r="O330" s="93">
        <f t="shared" si="120"/>
        <v>19.68</v>
      </c>
      <c r="P330" s="93">
        <f t="shared" si="120"/>
        <v>20.56</v>
      </c>
      <c r="Q330" s="93">
        <f t="shared" si="120"/>
        <v>21.44</v>
      </c>
      <c r="R330" s="93">
        <f t="shared" si="120"/>
        <v>22.32</v>
      </c>
      <c r="S330" s="93">
        <f t="shared" si="120"/>
        <v>23.2</v>
      </c>
      <c r="T330" s="93">
        <f t="shared" si="120"/>
        <v>24.16</v>
      </c>
      <c r="U330" s="93">
        <f t="shared" si="120"/>
        <v>25.12</v>
      </c>
      <c r="V330" s="93">
        <f t="shared" si="120"/>
        <v>26.080000000000002</v>
      </c>
      <c r="W330" s="93">
        <f t="shared" si="120"/>
        <v>27.04</v>
      </c>
      <c r="X330" s="93">
        <f t="shared" si="120"/>
        <v>28</v>
      </c>
      <c r="Y330" s="93">
        <f t="shared" si="120"/>
        <v>29.12</v>
      </c>
      <c r="Z330" s="93">
        <f t="shared" si="120"/>
        <v>30.24</v>
      </c>
      <c r="AA330" s="93">
        <f t="shared" si="120"/>
        <v>31.360000000000003</v>
      </c>
      <c r="AB330" s="93">
        <f t="shared" si="120"/>
        <v>32.480000000000004</v>
      </c>
      <c r="AC330" s="94">
        <f t="shared" si="120"/>
        <v>33.6</v>
      </c>
      <c r="AD330" s="93">
        <f t="shared" si="120"/>
        <v>34.92</v>
      </c>
      <c r="AE330" s="93">
        <f t="shared" si="120"/>
        <v>36.239999999999995</v>
      </c>
      <c r="AF330" s="93">
        <f t="shared" si="120"/>
        <v>37.559999999999995</v>
      </c>
      <c r="AG330" s="93">
        <f t="shared" si="120"/>
        <v>38.879999999999995</v>
      </c>
      <c r="AH330" s="93">
        <f t="shared" si="120"/>
        <v>40.200000000000003</v>
      </c>
    </row>
    <row r="331" spans="1:34" x14ac:dyDescent="0.2">
      <c r="A331" s="82">
        <v>21</v>
      </c>
      <c r="B331" s="92">
        <v>2</v>
      </c>
      <c r="C331" s="84">
        <f t="shared" si="104"/>
        <v>21020</v>
      </c>
      <c r="D331" s="88">
        <f t="shared" si="120"/>
        <v>14</v>
      </c>
      <c r="E331" s="88">
        <f t="shared" si="120"/>
        <v>14.4</v>
      </c>
      <c r="F331" s="88">
        <f t="shared" si="120"/>
        <v>14.8</v>
      </c>
      <c r="G331" s="88">
        <f t="shared" si="120"/>
        <v>15.2</v>
      </c>
      <c r="H331" s="88">
        <f t="shared" si="120"/>
        <v>15.599999999999998</v>
      </c>
      <c r="I331" s="88">
        <f t="shared" si="120"/>
        <v>16</v>
      </c>
      <c r="J331" s="88">
        <f t="shared" si="120"/>
        <v>16.72</v>
      </c>
      <c r="K331" s="88">
        <f t="shared" ref="K331:AH331" si="121">-(K316-K391)*1/5+K316</f>
        <v>17.440000000000001</v>
      </c>
      <c r="L331" s="88">
        <f t="shared" si="121"/>
        <v>18.160000000000004</v>
      </c>
      <c r="M331" s="88">
        <f t="shared" si="121"/>
        <v>18.880000000000003</v>
      </c>
      <c r="N331" s="88">
        <f t="shared" si="121"/>
        <v>19.600000000000001</v>
      </c>
      <c r="O331" s="88">
        <f t="shared" si="121"/>
        <v>20.36</v>
      </c>
      <c r="P331" s="88">
        <f t="shared" si="121"/>
        <v>21.12</v>
      </c>
      <c r="Q331" s="88">
        <f t="shared" si="121"/>
        <v>21.880000000000003</v>
      </c>
      <c r="R331" s="88">
        <f t="shared" si="121"/>
        <v>22.64</v>
      </c>
      <c r="S331" s="88">
        <f t="shared" si="121"/>
        <v>23.4</v>
      </c>
      <c r="T331" s="88">
        <f t="shared" si="121"/>
        <v>24.32</v>
      </c>
      <c r="U331" s="88">
        <f t="shared" si="121"/>
        <v>25.240000000000002</v>
      </c>
      <c r="V331" s="88">
        <f t="shared" si="121"/>
        <v>26.16</v>
      </c>
      <c r="W331" s="88">
        <f t="shared" si="121"/>
        <v>27.080000000000002</v>
      </c>
      <c r="X331" s="88">
        <f t="shared" si="121"/>
        <v>28</v>
      </c>
      <c r="Y331" s="88">
        <f t="shared" si="121"/>
        <v>29.32</v>
      </c>
      <c r="Z331" s="88">
        <f t="shared" si="121"/>
        <v>30.639999999999997</v>
      </c>
      <c r="AA331" s="88">
        <f t="shared" si="121"/>
        <v>31.959999999999997</v>
      </c>
      <c r="AB331" s="88">
        <f t="shared" si="121"/>
        <v>33.279999999999994</v>
      </c>
      <c r="AC331" s="87">
        <f t="shared" si="121"/>
        <v>34.6</v>
      </c>
      <c r="AD331" s="88">
        <f t="shared" si="121"/>
        <v>35.879999999999995</v>
      </c>
      <c r="AE331" s="88">
        <f t="shared" si="121"/>
        <v>37.159999999999997</v>
      </c>
      <c r="AF331" s="88">
        <f t="shared" si="121"/>
        <v>38.44</v>
      </c>
      <c r="AG331" s="88">
        <f t="shared" si="121"/>
        <v>39.72</v>
      </c>
      <c r="AH331" s="88">
        <f t="shared" si="121"/>
        <v>41</v>
      </c>
    </row>
    <row r="332" spans="1:34" x14ac:dyDescent="0.2">
      <c r="A332" s="82">
        <v>21</v>
      </c>
      <c r="B332" s="83">
        <v>2.2000000000000002</v>
      </c>
      <c r="C332" s="84">
        <f t="shared" si="104"/>
        <v>21022</v>
      </c>
      <c r="D332" s="93">
        <f t="shared" ref="D332:AH336" si="122">-(D317-D392)*1/5+D317</f>
        <v>14</v>
      </c>
      <c r="E332" s="93">
        <f t="shared" si="122"/>
        <v>14.56</v>
      </c>
      <c r="F332" s="93">
        <f t="shared" si="122"/>
        <v>15.12</v>
      </c>
      <c r="G332" s="93">
        <f t="shared" si="122"/>
        <v>15.680000000000001</v>
      </c>
      <c r="H332" s="93">
        <f t="shared" si="122"/>
        <v>16.240000000000002</v>
      </c>
      <c r="I332" s="93">
        <f t="shared" si="122"/>
        <v>16.8</v>
      </c>
      <c r="J332" s="93">
        <f t="shared" si="122"/>
        <v>17.36</v>
      </c>
      <c r="K332" s="93">
        <f t="shared" si="122"/>
        <v>17.920000000000002</v>
      </c>
      <c r="L332" s="93">
        <f t="shared" si="122"/>
        <v>18.480000000000004</v>
      </c>
      <c r="M332" s="93">
        <f t="shared" si="122"/>
        <v>19.040000000000006</v>
      </c>
      <c r="N332" s="93">
        <f t="shared" si="122"/>
        <v>19.600000000000001</v>
      </c>
      <c r="O332" s="93">
        <f t="shared" si="122"/>
        <v>20.52</v>
      </c>
      <c r="P332" s="93">
        <f t="shared" si="122"/>
        <v>21.44</v>
      </c>
      <c r="Q332" s="93">
        <f t="shared" si="122"/>
        <v>22.36</v>
      </c>
      <c r="R332" s="93">
        <f t="shared" si="122"/>
        <v>23.28</v>
      </c>
      <c r="S332" s="93">
        <f t="shared" si="122"/>
        <v>24.2</v>
      </c>
      <c r="T332" s="93">
        <f t="shared" si="122"/>
        <v>25.16</v>
      </c>
      <c r="U332" s="93">
        <f t="shared" si="122"/>
        <v>26.12</v>
      </c>
      <c r="V332" s="93">
        <f t="shared" si="122"/>
        <v>27.080000000000002</v>
      </c>
      <c r="W332" s="93">
        <f t="shared" si="122"/>
        <v>28.04</v>
      </c>
      <c r="X332" s="93">
        <f t="shared" si="122"/>
        <v>29</v>
      </c>
      <c r="Y332" s="93">
        <f t="shared" si="122"/>
        <v>30.279999999999998</v>
      </c>
      <c r="Z332" s="93">
        <f t="shared" si="122"/>
        <v>31.56</v>
      </c>
      <c r="AA332" s="93">
        <f t="shared" si="122"/>
        <v>32.839999999999996</v>
      </c>
      <c r="AB332" s="93">
        <f t="shared" si="122"/>
        <v>34.119999999999997</v>
      </c>
      <c r="AC332" s="94">
        <f t="shared" si="122"/>
        <v>35.4</v>
      </c>
      <c r="AD332" s="93">
        <f t="shared" si="122"/>
        <v>36.72</v>
      </c>
      <c r="AE332" s="93">
        <f t="shared" si="122"/>
        <v>38.04</v>
      </c>
      <c r="AF332" s="93">
        <f t="shared" si="122"/>
        <v>39.36</v>
      </c>
      <c r="AG332" s="93">
        <f t="shared" si="122"/>
        <v>40.679999999999993</v>
      </c>
      <c r="AH332" s="93">
        <f t="shared" si="122"/>
        <v>42</v>
      </c>
    </row>
    <row r="333" spans="1:34" x14ac:dyDescent="0.2">
      <c r="A333" s="82">
        <v>21</v>
      </c>
      <c r="B333" s="92">
        <v>2.4</v>
      </c>
      <c r="C333" s="84">
        <f t="shared" si="104"/>
        <v>21024</v>
      </c>
      <c r="D333" s="88">
        <f t="shared" si="122"/>
        <v>14</v>
      </c>
      <c r="E333" s="88">
        <f t="shared" si="122"/>
        <v>14.56</v>
      </c>
      <c r="F333" s="88">
        <f t="shared" si="122"/>
        <v>15.12</v>
      </c>
      <c r="G333" s="88">
        <f t="shared" si="122"/>
        <v>15.680000000000001</v>
      </c>
      <c r="H333" s="88">
        <f t="shared" si="122"/>
        <v>16.240000000000002</v>
      </c>
      <c r="I333" s="88">
        <f t="shared" si="122"/>
        <v>16.8</v>
      </c>
      <c r="J333" s="88">
        <f t="shared" si="122"/>
        <v>17.52</v>
      </c>
      <c r="K333" s="88">
        <f t="shared" si="122"/>
        <v>18.240000000000002</v>
      </c>
      <c r="L333" s="88">
        <f t="shared" si="122"/>
        <v>18.96</v>
      </c>
      <c r="M333" s="88">
        <f t="shared" si="122"/>
        <v>19.680000000000003</v>
      </c>
      <c r="N333" s="88">
        <f t="shared" si="122"/>
        <v>20.399999999999999</v>
      </c>
      <c r="O333" s="88">
        <f t="shared" si="122"/>
        <v>21.16</v>
      </c>
      <c r="P333" s="88">
        <f t="shared" si="122"/>
        <v>21.92</v>
      </c>
      <c r="Q333" s="88">
        <f t="shared" si="122"/>
        <v>22.68</v>
      </c>
      <c r="R333" s="88">
        <f t="shared" si="122"/>
        <v>23.44</v>
      </c>
      <c r="S333" s="88">
        <f t="shared" si="122"/>
        <v>24.2</v>
      </c>
      <c r="T333" s="88">
        <f t="shared" si="122"/>
        <v>25.32</v>
      </c>
      <c r="U333" s="88">
        <f t="shared" si="122"/>
        <v>26.439999999999998</v>
      </c>
      <c r="V333" s="88">
        <f t="shared" si="122"/>
        <v>27.56</v>
      </c>
      <c r="W333" s="88">
        <f t="shared" si="122"/>
        <v>28.68</v>
      </c>
      <c r="X333" s="88">
        <f t="shared" si="122"/>
        <v>29.8</v>
      </c>
      <c r="Y333" s="88">
        <f t="shared" si="122"/>
        <v>30.96</v>
      </c>
      <c r="Z333" s="88">
        <f t="shared" si="122"/>
        <v>32.120000000000005</v>
      </c>
      <c r="AA333" s="88">
        <f t="shared" si="122"/>
        <v>33.280000000000008</v>
      </c>
      <c r="AB333" s="88">
        <f t="shared" si="122"/>
        <v>34.440000000000012</v>
      </c>
      <c r="AC333" s="87">
        <f t="shared" si="122"/>
        <v>35.6</v>
      </c>
      <c r="AD333" s="88">
        <f t="shared" si="122"/>
        <v>37.08</v>
      </c>
      <c r="AE333" s="88">
        <f t="shared" si="122"/>
        <v>38.56</v>
      </c>
      <c r="AF333" s="88">
        <f t="shared" si="122"/>
        <v>40.040000000000006</v>
      </c>
      <c r="AG333" s="88">
        <f t="shared" si="122"/>
        <v>41.52</v>
      </c>
      <c r="AH333" s="88">
        <f t="shared" si="122"/>
        <v>43</v>
      </c>
    </row>
    <row r="334" spans="1:34" x14ac:dyDescent="0.2">
      <c r="A334" s="82">
        <v>21</v>
      </c>
      <c r="B334" s="83">
        <v>2.6</v>
      </c>
      <c r="C334" s="84">
        <f t="shared" si="104"/>
        <v>21026</v>
      </c>
      <c r="D334" s="93">
        <f t="shared" si="122"/>
        <v>14</v>
      </c>
      <c r="E334" s="93">
        <f t="shared" si="122"/>
        <v>14.56</v>
      </c>
      <c r="F334" s="93">
        <f t="shared" si="122"/>
        <v>15.12</v>
      </c>
      <c r="G334" s="93">
        <f t="shared" si="122"/>
        <v>15.680000000000001</v>
      </c>
      <c r="H334" s="93">
        <f t="shared" si="122"/>
        <v>16.240000000000002</v>
      </c>
      <c r="I334" s="93">
        <f t="shared" si="122"/>
        <v>16.8</v>
      </c>
      <c r="J334" s="93">
        <f t="shared" si="122"/>
        <v>17.560000000000002</v>
      </c>
      <c r="K334" s="93">
        <f t="shared" si="122"/>
        <v>18.32</v>
      </c>
      <c r="L334" s="93">
        <f t="shared" si="122"/>
        <v>19.080000000000002</v>
      </c>
      <c r="M334" s="93">
        <f t="shared" si="122"/>
        <v>19.840000000000003</v>
      </c>
      <c r="N334" s="93">
        <f t="shared" si="122"/>
        <v>20.6</v>
      </c>
      <c r="O334" s="93">
        <f t="shared" si="122"/>
        <v>21.52</v>
      </c>
      <c r="P334" s="93">
        <f t="shared" si="122"/>
        <v>22.44</v>
      </c>
      <c r="Q334" s="93">
        <f t="shared" si="122"/>
        <v>23.36</v>
      </c>
      <c r="R334" s="93">
        <f t="shared" si="122"/>
        <v>24.28</v>
      </c>
      <c r="S334" s="93">
        <f t="shared" si="122"/>
        <v>25.2</v>
      </c>
      <c r="T334" s="93">
        <f t="shared" si="122"/>
        <v>26.16</v>
      </c>
      <c r="U334" s="93">
        <f t="shared" si="122"/>
        <v>27.12</v>
      </c>
      <c r="V334" s="93">
        <f t="shared" si="122"/>
        <v>28.080000000000002</v>
      </c>
      <c r="W334" s="93">
        <f t="shared" si="122"/>
        <v>29.04</v>
      </c>
      <c r="X334" s="93">
        <f t="shared" si="122"/>
        <v>30</v>
      </c>
      <c r="Y334" s="93">
        <f t="shared" si="122"/>
        <v>31.279999999999998</v>
      </c>
      <c r="Z334" s="93">
        <f t="shared" si="122"/>
        <v>32.559999999999995</v>
      </c>
      <c r="AA334" s="93">
        <f t="shared" si="122"/>
        <v>33.839999999999996</v>
      </c>
      <c r="AB334" s="93">
        <f t="shared" si="122"/>
        <v>35.119999999999997</v>
      </c>
      <c r="AC334" s="94">
        <f t="shared" si="122"/>
        <v>36.4</v>
      </c>
      <c r="AD334" s="93">
        <f t="shared" si="122"/>
        <v>37.880000000000003</v>
      </c>
      <c r="AE334" s="93">
        <f t="shared" si="122"/>
        <v>39.36</v>
      </c>
      <c r="AF334" s="93">
        <f t="shared" si="122"/>
        <v>40.840000000000003</v>
      </c>
      <c r="AG334" s="93">
        <f t="shared" si="122"/>
        <v>42.320000000000007</v>
      </c>
      <c r="AH334" s="93">
        <f t="shared" si="122"/>
        <v>43.8</v>
      </c>
    </row>
    <row r="335" spans="1:34" x14ac:dyDescent="0.2">
      <c r="A335" s="82">
        <v>21</v>
      </c>
      <c r="B335" s="92">
        <v>2.8</v>
      </c>
      <c r="C335" s="84">
        <f t="shared" si="104"/>
        <v>21028</v>
      </c>
      <c r="D335" s="88">
        <f t="shared" si="122"/>
        <v>14.8</v>
      </c>
      <c r="E335" s="88">
        <f t="shared" si="122"/>
        <v>15.360000000000001</v>
      </c>
      <c r="F335" s="88">
        <f t="shared" si="122"/>
        <v>15.920000000000002</v>
      </c>
      <c r="G335" s="88">
        <f t="shared" si="122"/>
        <v>16.480000000000004</v>
      </c>
      <c r="H335" s="88">
        <f t="shared" si="122"/>
        <v>17.040000000000006</v>
      </c>
      <c r="I335" s="88">
        <f t="shared" si="122"/>
        <v>17.600000000000001</v>
      </c>
      <c r="J335" s="88">
        <f t="shared" si="122"/>
        <v>18.200000000000003</v>
      </c>
      <c r="K335" s="88">
        <f t="shared" si="122"/>
        <v>18.8</v>
      </c>
      <c r="L335" s="88">
        <f t="shared" si="122"/>
        <v>19.400000000000002</v>
      </c>
      <c r="M335" s="88">
        <f t="shared" si="122"/>
        <v>20.000000000000004</v>
      </c>
      <c r="N335" s="88">
        <f t="shared" si="122"/>
        <v>20.6</v>
      </c>
      <c r="O335" s="88">
        <f t="shared" si="122"/>
        <v>21.52</v>
      </c>
      <c r="P335" s="88">
        <f t="shared" si="122"/>
        <v>22.44</v>
      </c>
      <c r="Q335" s="88">
        <f t="shared" si="122"/>
        <v>23.36</v>
      </c>
      <c r="R335" s="88">
        <f t="shared" si="122"/>
        <v>24.28</v>
      </c>
      <c r="S335" s="88">
        <f t="shared" si="122"/>
        <v>25.2</v>
      </c>
      <c r="T335" s="88">
        <f t="shared" si="122"/>
        <v>26.32</v>
      </c>
      <c r="U335" s="88">
        <f t="shared" si="122"/>
        <v>27.439999999999998</v>
      </c>
      <c r="V335" s="88">
        <f t="shared" si="122"/>
        <v>28.56</v>
      </c>
      <c r="W335" s="88">
        <f t="shared" si="122"/>
        <v>29.68</v>
      </c>
      <c r="X335" s="88">
        <f t="shared" si="122"/>
        <v>30.8</v>
      </c>
      <c r="Y335" s="88">
        <f t="shared" si="122"/>
        <v>32.119999999999997</v>
      </c>
      <c r="Z335" s="88">
        <f t="shared" si="122"/>
        <v>33.44</v>
      </c>
      <c r="AA335" s="88">
        <f t="shared" si="122"/>
        <v>34.76</v>
      </c>
      <c r="AB335" s="88">
        <f t="shared" si="122"/>
        <v>36.08</v>
      </c>
      <c r="AC335" s="87">
        <f t="shared" si="122"/>
        <v>37.4</v>
      </c>
      <c r="AD335" s="88">
        <f t="shared" si="122"/>
        <v>38.880000000000003</v>
      </c>
      <c r="AE335" s="88">
        <f t="shared" si="122"/>
        <v>40.36</v>
      </c>
      <c r="AF335" s="88">
        <f t="shared" si="122"/>
        <v>41.84</v>
      </c>
      <c r="AG335" s="88">
        <f t="shared" si="122"/>
        <v>43.320000000000007</v>
      </c>
      <c r="AH335" s="88">
        <f t="shared" si="122"/>
        <v>44.8</v>
      </c>
    </row>
    <row r="336" spans="1:34" x14ac:dyDescent="0.2">
      <c r="A336" s="82">
        <v>21</v>
      </c>
      <c r="B336" s="83">
        <v>3</v>
      </c>
      <c r="C336" s="84">
        <f t="shared" si="104"/>
        <v>21030</v>
      </c>
      <c r="D336" s="93">
        <f t="shared" si="122"/>
        <v>15</v>
      </c>
      <c r="E336" s="93">
        <f t="shared" si="122"/>
        <v>15.56</v>
      </c>
      <c r="F336" s="93">
        <f t="shared" si="122"/>
        <v>16.12</v>
      </c>
      <c r="G336" s="93">
        <f t="shared" si="122"/>
        <v>16.680000000000003</v>
      </c>
      <c r="H336" s="93">
        <f t="shared" si="122"/>
        <v>17.240000000000006</v>
      </c>
      <c r="I336" s="93">
        <f t="shared" si="122"/>
        <v>17.8</v>
      </c>
      <c r="J336" s="93">
        <f t="shared" si="122"/>
        <v>18.52</v>
      </c>
      <c r="K336" s="93">
        <f t="shared" si="122"/>
        <v>19.240000000000002</v>
      </c>
      <c r="L336" s="93">
        <f t="shared" si="122"/>
        <v>19.96</v>
      </c>
      <c r="M336" s="93">
        <f t="shared" si="122"/>
        <v>20.680000000000003</v>
      </c>
      <c r="N336" s="93">
        <f t="shared" si="122"/>
        <v>21.4</v>
      </c>
      <c r="O336" s="93">
        <f t="shared" si="122"/>
        <v>22.32</v>
      </c>
      <c r="P336" s="93">
        <f t="shared" si="122"/>
        <v>23.24</v>
      </c>
      <c r="Q336" s="93">
        <f t="shared" si="122"/>
        <v>24.16</v>
      </c>
      <c r="R336" s="93">
        <f t="shared" si="122"/>
        <v>25.080000000000002</v>
      </c>
      <c r="S336" s="93">
        <f t="shared" si="122"/>
        <v>26</v>
      </c>
      <c r="T336" s="93">
        <f t="shared" si="122"/>
        <v>27.12</v>
      </c>
      <c r="U336" s="93">
        <f t="shared" si="122"/>
        <v>28.24</v>
      </c>
      <c r="V336" s="93">
        <f t="shared" si="122"/>
        <v>29.36</v>
      </c>
      <c r="W336" s="93">
        <f t="shared" si="122"/>
        <v>30.479999999999997</v>
      </c>
      <c r="X336" s="93">
        <f t="shared" si="122"/>
        <v>31.6</v>
      </c>
      <c r="Y336" s="93">
        <f t="shared" si="122"/>
        <v>32.92</v>
      </c>
      <c r="Z336" s="93">
        <f t="shared" si="122"/>
        <v>34.239999999999995</v>
      </c>
      <c r="AA336" s="93">
        <f t="shared" si="122"/>
        <v>35.559999999999995</v>
      </c>
      <c r="AB336" s="93">
        <f t="shared" si="122"/>
        <v>36.879999999999995</v>
      </c>
      <c r="AC336" s="94">
        <f t="shared" si="122"/>
        <v>38.200000000000003</v>
      </c>
      <c r="AD336" s="93">
        <f t="shared" si="122"/>
        <v>39.68</v>
      </c>
      <c r="AE336" s="93">
        <f t="shared" si="122"/>
        <v>41.160000000000004</v>
      </c>
      <c r="AF336" s="93">
        <f t="shared" si="122"/>
        <v>42.64</v>
      </c>
      <c r="AG336" s="93">
        <f t="shared" si="122"/>
        <v>44.120000000000005</v>
      </c>
      <c r="AH336" s="93">
        <f t="shared" si="122"/>
        <v>45.6</v>
      </c>
    </row>
    <row r="337" spans="1:34" x14ac:dyDescent="0.2">
      <c r="A337" s="82">
        <v>22</v>
      </c>
      <c r="B337" s="83">
        <v>0</v>
      </c>
      <c r="C337" s="84">
        <f t="shared" si="104"/>
        <v>22000</v>
      </c>
      <c r="D337" s="93">
        <v>10.4</v>
      </c>
      <c r="E337" s="93">
        <v>10.92</v>
      </c>
      <c r="F337" s="93">
        <v>11.44</v>
      </c>
      <c r="G337" s="93">
        <v>11.96</v>
      </c>
      <c r="H337" s="93">
        <v>12.48</v>
      </c>
      <c r="I337" s="93">
        <v>13</v>
      </c>
      <c r="J337" s="93">
        <v>13.4</v>
      </c>
      <c r="K337" s="93">
        <v>13.8</v>
      </c>
      <c r="L337" s="93">
        <v>14.2</v>
      </c>
      <c r="M337" s="93">
        <v>14.6</v>
      </c>
      <c r="N337" s="93">
        <v>15</v>
      </c>
      <c r="O337" s="93">
        <v>15.64</v>
      </c>
      <c r="P337" s="93">
        <v>16.28</v>
      </c>
      <c r="Q337" s="93">
        <v>16.920000000000002</v>
      </c>
      <c r="R337" s="93">
        <v>17.559999999999999</v>
      </c>
      <c r="S337" s="93">
        <v>18.2</v>
      </c>
      <c r="T337" s="93">
        <v>18.920000000000002</v>
      </c>
      <c r="U337" s="93">
        <v>19.64</v>
      </c>
      <c r="V337" s="93">
        <v>20.36</v>
      </c>
      <c r="W337" s="93">
        <v>21.08</v>
      </c>
      <c r="X337" s="93">
        <v>21.8</v>
      </c>
      <c r="Y337" s="93">
        <v>22.64</v>
      </c>
      <c r="Z337" s="93">
        <v>23.48</v>
      </c>
      <c r="AA337" s="93">
        <v>24.32</v>
      </c>
      <c r="AB337" s="93">
        <v>25.16</v>
      </c>
      <c r="AC337" s="93">
        <v>26</v>
      </c>
      <c r="AD337" s="93">
        <v>26.84</v>
      </c>
      <c r="AE337" s="93">
        <v>27.68</v>
      </c>
      <c r="AF337" s="93">
        <v>28.52</v>
      </c>
      <c r="AG337" s="93">
        <v>29.36</v>
      </c>
      <c r="AH337" s="93">
        <v>30.2</v>
      </c>
    </row>
    <row r="338" spans="1:34" x14ac:dyDescent="0.2">
      <c r="A338" s="82">
        <v>22</v>
      </c>
      <c r="B338" s="86">
        <v>0.4</v>
      </c>
      <c r="C338" s="84">
        <f t="shared" si="104"/>
        <v>22004</v>
      </c>
      <c r="D338" s="88">
        <f t="shared" ref="D338:AH346" si="123">-(D308-D383)*1/5+D323</f>
        <v>10.399999999999999</v>
      </c>
      <c r="E338" s="88">
        <f t="shared" si="123"/>
        <v>10.92</v>
      </c>
      <c r="F338" s="88">
        <f t="shared" si="123"/>
        <v>11.440000000000001</v>
      </c>
      <c r="G338" s="88">
        <f t="shared" si="123"/>
        <v>11.959999999999999</v>
      </c>
      <c r="H338" s="88">
        <f t="shared" si="123"/>
        <v>12.48</v>
      </c>
      <c r="I338" s="88">
        <f t="shared" si="123"/>
        <v>13</v>
      </c>
      <c r="J338" s="88">
        <f t="shared" si="123"/>
        <v>13.4</v>
      </c>
      <c r="K338" s="88">
        <f t="shared" si="123"/>
        <v>13.8</v>
      </c>
      <c r="L338" s="88">
        <f t="shared" si="123"/>
        <v>14.2</v>
      </c>
      <c r="M338" s="88">
        <f t="shared" si="123"/>
        <v>14.599999999999998</v>
      </c>
      <c r="N338" s="88">
        <f t="shared" si="123"/>
        <v>15</v>
      </c>
      <c r="O338" s="88">
        <f t="shared" si="123"/>
        <v>15.639999999999999</v>
      </c>
      <c r="P338" s="88">
        <f t="shared" si="123"/>
        <v>16.28</v>
      </c>
      <c r="Q338" s="88">
        <f t="shared" si="123"/>
        <v>16.920000000000002</v>
      </c>
      <c r="R338" s="88">
        <f t="shared" si="123"/>
        <v>17.560000000000002</v>
      </c>
      <c r="S338" s="88">
        <f t="shared" si="123"/>
        <v>18.200000000000003</v>
      </c>
      <c r="T338" s="88">
        <f t="shared" si="123"/>
        <v>18.919999999999998</v>
      </c>
      <c r="U338" s="88">
        <f t="shared" si="123"/>
        <v>19.64</v>
      </c>
      <c r="V338" s="88">
        <f t="shared" si="123"/>
        <v>20.360000000000003</v>
      </c>
      <c r="W338" s="88">
        <f t="shared" si="123"/>
        <v>21.08</v>
      </c>
      <c r="X338" s="88">
        <f t="shared" si="123"/>
        <v>21.799999999999997</v>
      </c>
      <c r="Y338" s="88">
        <f t="shared" si="123"/>
        <v>22.64</v>
      </c>
      <c r="Z338" s="88">
        <f t="shared" si="123"/>
        <v>23.480000000000004</v>
      </c>
      <c r="AA338" s="88">
        <f t="shared" si="123"/>
        <v>24.32</v>
      </c>
      <c r="AB338" s="88">
        <f t="shared" si="123"/>
        <v>25.160000000000004</v>
      </c>
      <c r="AC338" s="88">
        <f t="shared" si="123"/>
        <v>26</v>
      </c>
      <c r="AD338" s="88">
        <f t="shared" si="123"/>
        <v>26.840000000000003</v>
      </c>
      <c r="AE338" s="88">
        <f t="shared" si="123"/>
        <v>27.68</v>
      </c>
      <c r="AF338" s="88">
        <f t="shared" si="123"/>
        <v>28.520000000000003</v>
      </c>
      <c r="AG338" s="88">
        <f t="shared" si="123"/>
        <v>29.36</v>
      </c>
      <c r="AH338" s="88">
        <f t="shared" si="123"/>
        <v>30.200000000000003</v>
      </c>
    </row>
    <row r="339" spans="1:34" x14ac:dyDescent="0.2">
      <c r="A339" s="82">
        <v>22</v>
      </c>
      <c r="B339" s="83">
        <v>0.6</v>
      </c>
      <c r="C339" s="84">
        <f t="shared" si="104"/>
        <v>22006</v>
      </c>
      <c r="D339" s="93">
        <f t="shared" si="123"/>
        <v>11</v>
      </c>
      <c r="E339" s="93">
        <f t="shared" si="123"/>
        <v>11.4</v>
      </c>
      <c r="F339" s="93">
        <f t="shared" si="123"/>
        <v>11.8</v>
      </c>
      <c r="G339" s="93">
        <f t="shared" si="123"/>
        <v>12.200000000000001</v>
      </c>
      <c r="H339" s="93">
        <f t="shared" si="123"/>
        <v>12.600000000000001</v>
      </c>
      <c r="I339" s="93">
        <f t="shared" si="123"/>
        <v>13</v>
      </c>
      <c r="J339" s="93">
        <f t="shared" si="123"/>
        <v>13.520000000000001</v>
      </c>
      <c r="K339" s="93">
        <f t="shared" si="123"/>
        <v>14.04</v>
      </c>
      <c r="L339" s="93">
        <f t="shared" si="123"/>
        <v>14.560000000000002</v>
      </c>
      <c r="M339" s="93">
        <f t="shared" si="123"/>
        <v>15.080000000000002</v>
      </c>
      <c r="N339" s="93">
        <f t="shared" si="123"/>
        <v>15.600000000000001</v>
      </c>
      <c r="O339" s="93">
        <f t="shared" si="123"/>
        <v>16.119999999999997</v>
      </c>
      <c r="P339" s="93">
        <f t="shared" si="123"/>
        <v>16.64</v>
      </c>
      <c r="Q339" s="93">
        <f t="shared" si="123"/>
        <v>17.160000000000004</v>
      </c>
      <c r="R339" s="93">
        <f t="shared" si="123"/>
        <v>17.680000000000007</v>
      </c>
      <c r="S339" s="93">
        <f t="shared" si="123"/>
        <v>18.200000000000003</v>
      </c>
      <c r="T339" s="93">
        <f t="shared" si="123"/>
        <v>19.04</v>
      </c>
      <c r="U339" s="93">
        <f t="shared" si="123"/>
        <v>19.880000000000003</v>
      </c>
      <c r="V339" s="93">
        <f t="shared" si="123"/>
        <v>20.72</v>
      </c>
      <c r="W339" s="93">
        <f t="shared" si="123"/>
        <v>21.560000000000002</v>
      </c>
      <c r="X339" s="93">
        <f t="shared" si="123"/>
        <v>22.4</v>
      </c>
      <c r="Y339" s="93">
        <f t="shared" si="123"/>
        <v>23.240000000000002</v>
      </c>
      <c r="Z339" s="93">
        <f t="shared" si="123"/>
        <v>24.08</v>
      </c>
      <c r="AA339" s="93">
        <f t="shared" si="123"/>
        <v>24.92</v>
      </c>
      <c r="AB339" s="93">
        <f t="shared" si="123"/>
        <v>25.760000000000005</v>
      </c>
      <c r="AC339" s="93">
        <f t="shared" si="123"/>
        <v>26.6</v>
      </c>
      <c r="AD339" s="93">
        <f t="shared" si="123"/>
        <v>27.520000000000003</v>
      </c>
      <c r="AE339" s="93">
        <f t="shared" si="123"/>
        <v>28.439999999999998</v>
      </c>
      <c r="AF339" s="93">
        <f t="shared" si="123"/>
        <v>29.36</v>
      </c>
      <c r="AG339" s="93">
        <f t="shared" si="123"/>
        <v>30.28</v>
      </c>
      <c r="AH339" s="93">
        <f t="shared" si="123"/>
        <v>31.200000000000003</v>
      </c>
    </row>
    <row r="340" spans="1:34" x14ac:dyDescent="0.2">
      <c r="A340" s="82">
        <v>22</v>
      </c>
      <c r="B340" s="92">
        <v>0.8</v>
      </c>
      <c r="C340" s="84">
        <f t="shared" si="104"/>
        <v>22008</v>
      </c>
      <c r="D340" s="88">
        <f t="shared" si="123"/>
        <v>11.399999999999999</v>
      </c>
      <c r="E340" s="88">
        <f t="shared" si="123"/>
        <v>11.72</v>
      </c>
      <c r="F340" s="88">
        <f t="shared" si="123"/>
        <v>12.04</v>
      </c>
      <c r="G340" s="88">
        <f t="shared" si="123"/>
        <v>12.360000000000001</v>
      </c>
      <c r="H340" s="88">
        <f t="shared" si="123"/>
        <v>12.68</v>
      </c>
      <c r="I340" s="88">
        <f t="shared" si="123"/>
        <v>13</v>
      </c>
      <c r="J340" s="88">
        <f t="shared" si="123"/>
        <v>13.520000000000001</v>
      </c>
      <c r="K340" s="88">
        <f t="shared" si="123"/>
        <v>14.04</v>
      </c>
      <c r="L340" s="88">
        <f t="shared" si="123"/>
        <v>14.560000000000002</v>
      </c>
      <c r="M340" s="88">
        <f t="shared" si="123"/>
        <v>15.080000000000002</v>
      </c>
      <c r="N340" s="88">
        <f t="shared" si="123"/>
        <v>15.600000000000001</v>
      </c>
      <c r="O340" s="88">
        <f t="shared" si="123"/>
        <v>16.32</v>
      </c>
      <c r="P340" s="88">
        <f t="shared" si="123"/>
        <v>17.04</v>
      </c>
      <c r="Q340" s="88">
        <f t="shared" si="123"/>
        <v>17.760000000000002</v>
      </c>
      <c r="R340" s="88">
        <f t="shared" si="123"/>
        <v>18.480000000000004</v>
      </c>
      <c r="S340" s="88">
        <f t="shared" si="123"/>
        <v>19.200000000000003</v>
      </c>
      <c r="T340" s="88">
        <f t="shared" si="123"/>
        <v>19.919999999999998</v>
      </c>
      <c r="U340" s="88">
        <f t="shared" si="123"/>
        <v>20.64</v>
      </c>
      <c r="V340" s="88">
        <f t="shared" si="123"/>
        <v>21.360000000000003</v>
      </c>
      <c r="W340" s="88">
        <f t="shared" si="123"/>
        <v>22.080000000000005</v>
      </c>
      <c r="X340" s="88">
        <f t="shared" si="123"/>
        <v>22.799999999999997</v>
      </c>
      <c r="Y340" s="88">
        <f t="shared" si="123"/>
        <v>23.76</v>
      </c>
      <c r="Z340" s="88">
        <f t="shared" si="123"/>
        <v>24.72</v>
      </c>
      <c r="AA340" s="88">
        <f t="shared" si="123"/>
        <v>25.680000000000003</v>
      </c>
      <c r="AB340" s="88">
        <f t="shared" si="123"/>
        <v>26.64</v>
      </c>
      <c r="AC340" s="88">
        <f t="shared" si="123"/>
        <v>27.6</v>
      </c>
      <c r="AD340" s="88">
        <f t="shared" si="123"/>
        <v>28.64</v>
      </c>
      <c r="AE340" s="88">
        <f t="shared" si="123"/>
        <v>29.680000000000007</v>
      </c>
      <c r="AF340" s="88">
        <f t="shared" si="123"/>
        <v>30.72000000000001</v>
      </c>
      <c r="AG340" s="88">
        <f t="shared" si="123"/>
        <v>31.760000000000005</v>
      </c>
      <c r="AH340" s="88">
        <f t="shared" si="123"/>
        <v>32.799999999999997</v>
      </c>
    </row>
    <row r="341" spans="1:34" x14ac:dyDescent="0.2">
      <c r="A341" s="82">
        <v>22</v>
      </c>
      <c r="B341" s="83">
        <v>1</v>
      </c>
      <c r="C341" s="84">
        <f t="shared" si="104"/>
        <v>22010</v>
      </c>
      <c r="D341" s="93">
        <f t="shared" si="123"/>
        <v>11.399999999999999</v>
      </c>
      <c r="E341" s="93">
        <f t="shared" si="123"/>
        <v>11.839999999999998</v>
      </c>
      <c r="F341" s="93">
        <f t="shared" si="123"/>
        <v>12.279999999999998</v>
      </c>
      <c r="G341" s="93">
        <f t="shared" si="123"/>
        <v>12.719999999999997</v>
      </c>
      <c r="H341" s="93">
        <f t="shared" si="123"/>
        <v>13.159999999999997</v>
      </c>
      <c r="I341" s="93">
        <f t="shared" si="123"/>
        <v>13.600000000000001</v>
      </c>
      <c r="J341" s="93">
        <f t="shared" si="123"/>
        <v>14.120000000000001</v>
      </c>
      <c r="K341" s="93">
        <f t="shared" si="123"/>
        <v>14.64</v>
      </c>
      <c r="L341" s="93">
        <f t="shared" si="123"/>
        <v>15.160000000000004</v>
      </c>
      <c r="M341" s="93">
        <f t="shared" si="123"/>
        <v>15.680000000000005</v>
      </c>
      <c r="N341" s="93">
        <f t="shared" si="123"/>
        <v>16.200000000000003</v>
      </c>
      <c r="O341" s="93">
        <f t="shared" si="123"/>
        <v>16.800000000000004</v>
      </c>
      <c r="P341" s="93">
        <f t="shared" si="123"/>
        <v>17.399999999999999</v>
      </c>
      <c r="Q341" s="93">
        <f t="shared" si="123"/>
        <v>18</v>
      </c>
      <c r="R341" s="93">
        <f t="shared" si="123"/>
        <v>18.600000000000001</v>
      </c>
      <c r="S341" s="93">
        <f t="shared" si="123"/>
        <v>19.200000000000003</v>
      </c>
      <c r="T341" s="93">
        <f t="shared" si="123"/>
        <v>20.04</v>
      </c>
      <c r="U341" s="93">
        <f t="shared" si="123"/>
        <v>20.880000000000003</v>
      </c>
      <c r="V341" s="93">
        <f t="shared" si="123"/>
        <v>21.72</v>
      </c>
      <c r="W341" s="93">
        <f t="shared" si="123"/>
        <v>22.560000000000002</v>
      </c>
      <c r="X341" s="93">
        <f t="shared" si="123"/>
        <v>23.4</v>
      </c>
      <c r="Y341" s="93">
        <f t="shared" si="123"/>
        <v>24.44</v>
      </c>
      <c r="Z341" s="93">
        <f t="shared" si="123"/>
        <v>25.479999999999997</v>
      </c>
      <c r="AA341" s="93">
        <f t="shared" si="123"/>
        <v>26.52</v>
      </c>
      <c r="AB341" s="93">
        <f t="shared" si="123"/>
        <v>27.560000000000002</v>
      </c>
      <c r="AC341" s="93">
        <f t="shared" si="123"/>
        <v>28.6</v>
      </c>
      <c r="AD341" s="93">
        <f t="shared" si="123"/>
        <v>29.64</v>
      </c>
      <c r="AE341" s="93">
        <f t="shared" si="123"/>
        <v>30.680000000000007</v>
      </c>
      <c r="AF341" s="93">
        <f t="shared" si="123"/>
        <v>31.72000000000001</v>
      </c>
      <c r="AG341" s="93">
        <f t="shared" si="123"/>
        <v>32.760000000000005</v>
      </c>
      <c r="AH341" s="93">
        <f t="shared" si="123"/>
        <v>33.799999999999997</v>
      </c>
    </row>
    <row r="342" spans="1:34" x14ac:dyDescent="0.2">
      <c r="A342" s="82">
        <v>22</v>
      </c>
      <c r="B342" s="92">
        <v>1.2</v>
      </c>
      <c r="C342" s="84">
        <f t="shared" si="104"/>
        <v>22012</v>
      </c>
      <c r="D342" s="88">
        <f t="shared" si="123"/>
        <v>11.399999999999999</v>
      </c>
      <c r="E342" s="88">
        <f t="shared" si="123"/>
        <v>11.92</v>
      </c>
      <c r="F342" s="88">
        <f t="shared" si="123"/>
        <v>12.440000000000001</v>
      </c>
      <c r="G342" s="88">
        <f t="shared" si="123"/>
        <v>12.959999999999999</v>
      </c>
      <c r="H342" s="88">
        <f t="shared" si="123"/>
        <v>13.48</v>
      </c>
      <c r="I342" s="88">
        <f t="shared" si="123"/>
        <v>14</v>
      </c>
      <c r="J342" s="88">
        <f t="shared" si="123"/>
        <v>14.52</v>
      </c>
      <c r="K342" s="88">
        <f t="shared" si="123"/>
        <v>15.040000000000001</v>
      </c>
      <c r="L342" s="88">
        <f t="shared" si="123"/>
        <v>15.560000000000002</v>
      </c>
      <c r="M342" s="88">
        <f t="shared" si="123"/>
        <v>16.080000000000005</v>
      </c>
      <c r="N342" s="88">
        <f t="shared" si="123"/>
        <v>16.600000000000001</v>
      </c>
      <c r="O342" s="88">
        <f t="shared" si="123"/>
        <v>17.239999999999998</v>
      </c>
      <c r="P342" s="88">
        <f t="shared" si="123"/>
        <v>17.880000000000003</v>
      </c>
      <c r="Q342" s="88">
        <f t="shared" si="123"/>
        <v>18.52</v>
      </c>
      <c r="R342" s="88">
        <f t="shared" si="123"/>
        <v>19.160000000000004</v>
      </c>
      <c r="S342" s="88">
        <f t="shared" si="123"/>
        <v>19.799999999999997</v>
      </c>
      <c r="T342" s="88">
        <f t="shared" si="123"/>
        <v>20.64</v>
      </c>
      <c r="U342" s="88">
        <f t="shared" si="123"/>
        <v>21.479999999999997</v>
      </c>
      <c r="V342" s="88">
        <f t="shared" si="123"/>
        <v>22.32</v>
      </c>
      <c r="W342" s="88">
        <f t="shared" si="123"/>
        <v>23.160000000000004</v>
      </c>
      <c r="X342" s="88">
        <f t="shared" si="123"/>
        <v>24</v>
      </c>
      <c r="Y342" s="88">
        <f t="shared" si="123"/>
        <v>24.92</v>
      </c>
      <c r="Z342" s="88">
        <f t="shared" si="123"/>
        <v>25.840000000000003</v>
      </c>
      <c r="AA342" s="88">
        <f t="shared" si="123"/>
        <v>26.759999999999998</v>
      </c>
      <c r="AB342" s="88">
        <f t="shared" si="123"/>
        <v>27.68</v>
      </c>
      <c r="AC342" s="88">
        <f t="shared" si="123"/>
        <v>28.6</v>
      </c>
      <c r="AD342" s="88">
        <f t="shared" si="123"/>
        <v>29.839999999999996</v>
      </c>
      <c r="AE342" s="88">
        <f t="shared" si="123"/>
        <v>31.08</v>
      </c>
      <c r="AF342" s="88">
        <f t="shared" si="123"/>
        <v>32.32</v>
      </c>
      <c r="AG342" s="88">
        <f t="shared" si="123"/>
        <v>33.56</v>
      </c>
      <c r="AH342" s="88">
        <f t="shared" si="123"/>
        <v>34.799999999999997</v>
      </c>
    </row>
    <row r="343" spans="1:34" x14ac:dyDescent="0.2">
      <c r="A343" s="82">
        <v>22</v>
      </c>
      <c r="B343" s="83">
        <v>1.4</v>
      </c>
      <c r="C343" s="84">
        <f t="shared" si="104"/>
        <v>22014</v>
      </c>
      <c r="D343" s="93">
        <f t="shared" si="123"/>
        <v>12</v>
      </c>
      <c r="E343" s="93">
        <f t="shared" si="123"/>
        <v>12.4</v>
      </c>
      <c r="F343" s="93">
        <f t="shared" si="123"/>
        <v>12.8</v>
      </c>
      <c r="G343" s="93">
        <f t="shared" si="123"/>
        <v>13.200000000000001</v>
      </c>
      <c r="H343" s="93">
        <f t="shared" si="123"/>
        <v>13.600000000000001</v>
      </c>
      <c r="I343" s="93">
        <f t="shared" si="123"/>
        <v>14</v>
      </c>
      <c r="J343" s="93">
        <f t="shared" si="123"/>
        <v>14.52</v>
      </c>
      <c r="K343" s="93">
        <f t="shared" si="123"/>
        <v>15.040000000000001</v>
      </c>
      <c r="L343" s="93">
        <f t="shared" si="123"/>
        <v>15.560000000000002</v>
      </c>
      <c r="M343" s="93">
        <f t="shared" si="123"/>
        <v>16.080000000000005</v>
      </c>
      <c r="N343" s="93">
        <f t="shared" si="123"/>
        <v>16.600000000000001</v>
      </c>
      <c r="O343" s="93">
        <f t="shared" si="123"/>
        <v>17.32</v>
      </c>
      <c r="P343" s="93">
        <f t="shared" si="123"/>
        <v>18.04</v>
      </c>
      <c r="Q343" s="93">
        <f t="shared" si="123"/>
        <v>18.760000000000002</v>
      </c>
      <c r="R343" s="93">
        <f t="shared" si="123"/>
        <v>19.480000000000004</v>
      </c>
      <c r="S343" s="93">
        <f t="shared" si="123"/>
        <v>20.200000000000003</v>
      </c>
      <c r="T343" s="93">
        <f t="shared" si="123"/>
        <v>21.04</v>
      </c>
      <c r="U343" s="93">
        <f t="shared" si="123"/>
        <v>21.880000000000003</v>
      </c>
      <c r="V343" s="93">
        <f t="shared" si="123"/>
        <v>22.72</v>
      </c>
      <c r="W343" s="93">
        <f t="shared" si="123"/>
        <v>23.560000000000002</v>
      </c>
      <c r="X343" s="93">
        <f t="shared" si="123"/>
        <v>24.4</v>
      </c>
      <c r="Y343" s="93">
        <f t="shared" si="123"/>
        <v>25.44</v>
      </c>
      <c r="Z343" s="93">
        <f t="shared" si="123"/>
        <v>26.479999999999997</v>
      </c>
      <c r="AA343" s="93">
        <f t="shared" si="123"/>
        <v>27.52</v>
      </c>
      <c r="AB343" s="93">
        <f t="shared" si="123"/>
        <v>28.560000000000002</v>
      </c>
      <c r="AC343" s="93">
        <f t="shared" si="123"/>
        <v>29.6</v>
      </c>
      <c r="AD343" s="93">
        <f t="shared" si="123"/>
        <v>30.759999999999998</v>
      </c>
      <c r="AE343" s="93">
        <f t="shared" si="123"/>
        <v>31.92</v>
      </c>
      <c r="AF343" s="93">
        <f t="shared" si="123"/>
        <v>33.08</v>
      </c>
      <c r="AG343" s="93">
        <f t="shared" si="123"/>
        <v>34.239999999999995</v>
      </c>
      <c r="AH343" s="93">
        <f t="shared" si="123"/>
        <v>35.400000000000006</v>
      </c>
    </row>
    <row r="344" spans="1:34" x14ac:dyDescent="0.2">
      <c r="A344" s="82">
        <v>22</v>
      </c>
      <c r="B344" s="92">
        <v>1.6</v>
      </c>
      <c r="C344" s="84">
        <f t="shared" si="104"/>
        <v>22016</v>
      </c>
      <c r="D344" s="88">
        <f t="shared" si="123"/>
        <v>12</v>
      </c>
      <c r="E344" s="88">
        <f t="shared" si="123"/>
        <v>12.520000000000001</v>
      </c>
      <c r="F344" s="88">
        <f t="shared" si="123"/>
        <v>13.04</v>
      </c>
      <c r="G344" s="88">
        <f t="shared" si="123"/>
        <v>13.56</v>
      </c>
      <c r="H344" s="88">
        <f t="shared" si="123"/>
        <v>14.079999999999998</v>
      </c>
      <c r="I344" s="88">
        <f t="shared" si="123"/>
        <v>14.600000000000001</v>
      </c>
      <c r="J344" s="88">
        <f t="shared" si="123"/>
        <v>15.12</v>
      </c>
      <c r="K344" s="88">
        <f t="shared" si="123"/>
        <v>15.64</v>
      </c>
      <c r="L344" s="88">
        <f t="shared" si="123"/>
        <v>16.160000000000004</v>
      </c>
      <c r="M344" s="88">
        <f t="shared" si="123"/>
        <v>16.680000000000007</v>
      </c>
      <c r="N344" s="88">
        <f t="shared" si="123"/>
        <v>17.200000000000003</v>
      </c>
      <c r="O344" s="88">
        <f t="shared" si="123"/>
        <v>17.919999999999998</v>
      </c>
      <c r="P344" s="88">
        <f t="shared" si="123"/>
        <v>18.64</v>
      </c>
      <c r="Q344" s="88">
        <f t="shared" si="123"/>
        <v>19.360000000000003</v>
      </c>
      <c r="R344" s="88">
        <f t="shared" si="123"/>
        <v>20.079999999999998</v>
      </c>
      <c r="S344" s="88">
        <f t="shared" si="123"/>
        <v>20.799999999999997</v>
      </c>
      <c r="T344" s="88">
        <f t="shared" si="123"/>
        <v>21.64</v>
      </c>
      <c r="U344" s="88">
        <f t="shared" si="123"/>
        <v>22.480000000000004</v>
      </c>
      <c r="V344" s="88">
        <f t="shared" si="123"/>
        <v>23.32</v>
      </c>
      <c r="W344" s="88">
        <f t="shared" si="123"/>
        <v>24.160000000000004</v>
      </c>
      <c r="X344" s="88">
        <f t="shared" si="123"/>
        <v>25</v>
      </c>
      <c r="Y344" s="88">
        <f t="shared" si="123"/>
        <v>26.040000000000003</v>
      </c>
      <c r="Z344" s="88">
        <f t="shared" si="123"/>
        <v>27.08</v>
      </c>
      <c r="AA344" s="88">
        <f t="shared" si="123"/>
        <v>28.120000000000005</v>
      </c>
      <c r="AB344" s="88">
        <f t="shared" si="123"/>
        <v>29.160000000000004</v>
      </c>
      <c r="AC344" s="88">
        <f t="shared" si="123"/>
        <v>30.200000000000003</v>
      </c>
      <c r="AD344" s="88">
        <f t="shared" si="123"/>
        <v>31.44</v>
      </c>
      <c r="AE344" s="88">
        <f t="shared" si="123"/>
        <v>32.679999999999993</v>
      </c>
      <c r="AF344" s="88">
        <f t="shared" si="123"/>
        <v>33.919999999999995</v>
      </c>
      <c r="AG344" s="88">
        <f t="shared" si="123"/>
        <v>35.159999999999997</v>
      </c>
      <c r="AH344" s="88">
        <f t="shared" si="123"/>
        <v>36.400000000000006</v>
      </c>
    </row>
    <row r="345" spans="1:34" x14ac:dyDescent="0.2">
      <c r="A345" s="82">
        <v>22</v>
      </c>
      <c r="B345" s="83">
        <v>1.8</v>
      </c>
      <c r="C345" s="84">
        <f t="shared" si="104"/>
        <v>22018</v>
      </c>
      <c r="D345" s="93">
        <f t="shared" si="123"/>
        <v>12.399999999999999</v>
      </c>
      <c r="E345" s="93">
        <f t="shared" si="123"/>
        <v>12.839999999999998</v>
      </c>
      <c r="F345" s="93">
        <f t="shared" si="123"/>
        <v>13.279999999999998</v>
      </c>
      <c r="G345" s="93">
        <f t="shared" si="123"/>
        <v>13.719999999999997</v>
      </c>
      <c r="H345" s="93">
        <f t="shared" si="123"/>
        <v>14.159999999999997</v>
      </c>
      <c r="I345" s="93">
        <f t="shared" si="123"/>
        <v>14.600000000000001</v>
      </c>
      <c r="J345" s="93">
        <f t="shared" si="123"/>
        <v>15.200000000000001</v>
      </c>
      <c r="K345" s="93">
        <f t="shared" si="123"/>
        <v>15.800000000000002</v>
      </c>
      <c r="L345" s="93">
        <f t="shared" si="123"/>
        <v>16.399999999999999</v>
      </c>
      <c r="M345" s="93">
        <f t="shared" si="123"/>
        <v>17</v>
      </c>
      <c r="N345" s="93">
        <f t="shared" si="123"/>
        <v>17.600000000000001</v>
      </c>
      <c r="O345" s="93">
        <f t="shared" si="123"/>
        <v>18.36</v>
      </c>
      <c r="P345" s="93">
        <f t="shared" si="123"/>
        <v>19.119999999999997</v>
      </c>
      <c r="Q345" s="93">
        <f t="shared" si="123"/>
        <v>19.880000000000003</v>
      </c>
      <c r="R345" s="93">
        <f t="shared" si="123"/>
        <v>20.64</v>
      </c>
      <c r="S345" s="93">
        <f t="shared" si="123"/>
        <v>21.4</v>
      </c>
      <c r="T345" s="93">
        <f t="shared" si="123"/>
        <v>22.32</v>
      </c>
      <c r="U345" s="93">
        <f t="shared" si="123"/>
        <v>23.240000000000002</v>
      </c>
      <c r="V345" s="93">
        <f t="shared" si="123"/>
        <v>24.160000000000004</v>
      </c>
      <c r="W345" s="93">
        <f t="shared" si="123"/>
        <v>25.08</v>
      </c>
      <c r="X345" s="93">
        <f t="shared" si="123"/>
        <v>26</v>
      </c>
      <c r="Y345" s="93">
        <f t="shared" si="123"/>
        <v>27.040000000000003</v>
      </c>
      <c r="Z345" s="93">
        <f t="shared" si="123"/>
        <v>28.08</v>
      </c>
      <c r="AA345" s="93">
        <f t="shared" si="123"/>
        <v>29.120000000000005</v>
      </c>
      <c r="AB345" s="93">
        <f t="shared" si="123"/>
        <v>30.160000000000004</v>
      </c>
      <c r="AC345" s="93">
        <f t="shared" si="123"/>
        <v>31.200000000000003</v>
      </c>
      <c r="AD345" s="93">
        <f t="shared" si="123"/>
        <v>32.440000000000005</v>
      </c>
      <c r="AE345" s="93">
        <f t="shared" si="123"/>
        <v>33.679999999999993</v>
      </c>
      <c r="AF345" s="93">
        <f t="shared" si="123"/>
        <v>34.919999999999995</v>
      </c>
      <c r="AG345" s="93">
        <f t="shared" si="123"/>
        <v>36.159999999999997</v>
      </c>
      <c r="AH345" s="93">
        <f t="shared" si="123"/>
        <v>37.400000000000006</v>
      </c>
    </row>
    <row r="346" spans="1:34" x14ac:dyDescent="0.2">
      <c r="A346" s="82">
        <v>22</v>
      </c>
      <c r="B346" s="92">
        <v>2</v>
      </c>
      <c r="C346" s="84">
        <f t="shared" si="104"/>
        <v>22020</v>
      </c>
      <c r="D346" s="88">
        <f t="shared" si="123"/>
        <v>13</v>
      </c>
      <c r="E346" s="88">
        <f t="shared" si="123"/>
        <v>13.4</v>
      </c>
      <c r="F346" s="88">
        <f t="shared" si="123"/>
        <v>13.8</v>
      </c>
      <c r="G346" s="88">
        <f t="shared" si="123"/>
        <v>14.2</v>
      </c>
      <c r="H346" s="88">
        <f t="shared" si="123"/>
        <v>14.599999999999998</v>
      </c>
      <c r="I346" s="88">
        <f t="shared" si="123"/>
        <v>15</v>
      </c>
      <c r="J346" s="88">
        <f t="shared" si="123"/>
        <v>15.639999999999999</v>
      </c>
      <c r="K346" s="88">
        <f t="shared" ref="K346:AH346" si="124">-(K316-K391)*1/5+K331</f>
        <v>16.28</v>
      </c>
      <c r="L346" s="88">
        <f t="shared" si="124"/>
        <v>16.920000000000002</v>
      </c>
      <c r="M346" s="88">
        <f t="shared" si="124"/>
        <v>17.560000000000002</v>
      </c>
      <c r="N346" s="88">
        <f t="shared" si="124"/>
        <v>18.200000000000003</v>
      </c>
      <c r="O346" s="88">
        <f t="shared" si="124"/>
        <v>18.919999999999998</v>
      </c>
      <c r="P346" s="88">
        <f t="shared" si="124"/>
        <v>19.64</v>
      </c>
      <c r="Q346" s="88">
        <f t="shared" si="124"/>
        <v>20.360000000000003</v>
      </c>
      <c r="R346" s="88">
        <f t="shared" si="124"/>
        <v>21.08</v>
      </c>
      <c r="S346" s="88">
        <f t="shared" si="124"/>
        <v>21.799999999999997</v>
      </c>
      <c r="T346" s="88">
        <f t="shared" si="124"/>
        <v>22.64</v>
      </c>
      <c r="U346" s="88">
        <f t="shared" si="124"/>
        <v>23.480000000000004</v>
      </c>
      <c r="V346" s="88">
        <f t="shared" si="124"/>
        <v>24.32</v>
      </c>
      <c r="W346" s="88">
        <f t="shared" si="124"/>
        <v>25.160000000000004</v>
      </c>
      <c r="X346" s="88">
        <f t="shared" si="124"/>
        <v>26</v>
      </c>
      <c r="Y346" s="88">
        <f t="shared" si="124"/>
        <v>27.240000000000002</v>
      </c>
      <c r="Z346" s="88">
        <f t="shared" si="124"/>
        <v>28.479999999999997</v>
      </c>
      <c r="AA346" s="88">
        <f t="shared" si="124"/>
        <v>29.72</v>
      </c>
      <c r="AB346" s="88">
        <f t="shared" si="124"/>
        <v>30.959999999999994</v>
      </c>
      <c r="AC346" s="88">
        <f t="shared" si="124"/>
        <v>32.200000000000003</v>
      </c>
      <c r="AD346" s="88">
        <f t="shared" si="124"/>
        <v>33.36</v>
      </c>
      <c r="AE346" s="88">
        <f t="shared" si="124"/>
        <v>34.519999999999996</v>
      </c>
      <c r="AF346" s="88">
        <f t="shared" si="124"/>
        <v>35.68</v>
      </c>
      <c r="AG346" s="88">
        <f t="shared" si="124"/>
        <v>36.840000000000003</v>
      </c>
      <c r="AH346" s="88">
        <f t="shared" si="124"/>
        <v>38</v>
      </c>
    </row>
    <row r="347" spans="1:34" x14ac:dyDescent="0.2">
      <c r="A347" s="82">
        <v>22</v>
      </c>
      <c r="B347" s="83">
        <v>2.2000000000000002</v>
      </c>
      <c r="C347" s="84">
        <f t="shared" si="104"/>
        <v>22022</v>
      </c>
      <c r="D347" s="93">
        <f t="shared" ref="D347:AH351" si="125">-(D317-D392)*1/5+D332</f>
        <v>13</v>
      </c>
      <c r="E347" s="93">
        <f t="shared" si="125"/>
        <v>13.520000000000001</v>
      </c>
      <c r="F347" s="93">
        <f t="shared" si="125"/>
        <v>14.04</v>
      </c>
      <c r="G347" s="93">
        <f t="shared" si="125"/>
        <v>14.560000000000002</v>
      </c>
      <c r="H347" s="93">
        <f t="shared" si="125"/>
        <v>15.080000000000002</v>
      </c>
      <c r="I347" s="93">
        <f t="shared" si="125"/>
        <v>15.600000000000001</v>
      </c>
      <c r="J347" s="93">
        <f t="shared" si="125"/>
        <v>16.119999999999997</v>
      </c>
      <c r="K347" s="93">
        <f t="shared" si="125"/>
        <v>16.64</v>
      </c>
      <c r="L347" s="93">
        <f t="shared" si="125"/>
        <v>17.160000000000004</v>
      </c>
      <c r="M347" s="93">
        <f t="shared" si="125"/>
        <v>17.680000000000007</v>
      </c>
      <c r="N347" s="93">
        <f t="shared" si="125"/>
        <v>18.200000000000003</v>
      </c>
      <c r="O347" s="93">
        <f t="shared" si="125"/>
        <v>19.04</v>
      </c>
      <c r="P347" s="93">
        <f t="shared" si="125"/>
        <v>19.880000000000003</v>
      </c>
      <c r="Q347" s="93">
        <f t="shared" si="125"/>
        <v>20.72</v>
      </c>
      <c r="R347" s="93">
        <f t="shared" si="125"/>
        <v>21.560000000000002</v>
      </c>
      <c r="S347" s="93">
        <f t="shared" si="125"/>
        <v>22.4</v>
      </c>
      <c r="T347" s="93">
        <f t="shared" si="125"/>
        <v>23.32</v>
      </c>
      <c r="U347" s="93">
        <f t="shared" si="125"/>
        <v>24.240000000000002</v>
      </c>
      <c r="V347" s="93">
        <f t="shared" si="125"/>
        <v>25.160000000000004</v>
      </c>
      <c r="W347" s="93">
        <f t="shared" si="125"/>
        <v>26.08</v>
      </c>
      <c r="X347" s="93">
        <f t="shared" si="125"/>
        <v>27</v>
      </c>
      <c r="Y347" s="93">
        <f t="shared" si="125"/>
        <v>28.159999999999997</v>
      </c>
      <c r="Z347" s="93">
        <f t="shared" si="125"/>
        <v>29.32</v>
      </c>
      <c r="AA347" s="93">
        <f t="shared" si="125"/>
        <v>30.479999999999997</v>
      </c>
      <c r="AB347" s="93">
        <f t="shared" si="125"/>
        <v>31.64</v>
      </c>
      <c r="AC347" s="93">
        <f t="shared" si="125"/>
        <v>32.799999999999997</v>
      </c>
      <c r="AD347" s="93">
        <f t="shared" si="125"/>
        <v>34.04</v>
      </c>
      <c r="AE347" s="93">
        <f t="shared" si="125"/>
        <v>35.28</v>
      </c>
      <c r="AF347" s="93">
        <f t="shared" si="125"/>
        <v>36.520000000000003</v>
      </c>
      <c r="AG347" s="93">
        <f t="shared" si="125"/>
        <v>37.759999999999991</v>
      </c>
      <c r="AH347" s="93">
        <f t="shared" si="125"/>
        <v>39</v>
      </c>
    </row>
    <row r="348" spans="1:34" x14ac:dyDescent="0.2">
      <c r="A348" s="82">
        <v>22</v>
      </c>
      <c r="B348" s="92">
        <v>2.4</v>
      </c>
      <c r="C348" s="84">
        <f t="shared" si="104"/>
        <v>22024</v>
      </c>
      <c r="D348" s="88">
        <f t="shared" si="125"/>
        <v>13</v>
      </c>
      <c r="E348" s="88">
        <f t="shared" si="125"/>
        <v>13.520000000000001</v>
      </c>
      <c r="F348" s="88">
        <f t="shared" si="125"/>
        <v>14.04</v>
      </c>
      <c r="G348" s="88">
        <f t="shared" si="125"/>
        <v>14.560000000000002</v>
      </c>
      <c r="H348" s="88">
        <f t="shared" si="125"/>
        <v>15.080000000000002</v>
      </c>
      <c r="I348" s="88">
        <f t="shared" si="125"/>
        <v>15.600000000000001</v>
      </c>
      <c r="J348" s="88">
        <f t="shared" si="125"/>
        <v>16.239999999999998</v>
      </c>
      <c r="K348" s="88">
        <f t="shared" si="125"/>
        <v>16.880000000000003</v>
      </c>
      <c r="L348" s="88">
        <f t="shared" si="125"/>
        <v>17.52</v>
      </c>
      <c r="M348" s="88">
        <f t="shared" si="125"/>
        <v>18.160000000000004</v>
      </c>
      <c r="N348" s="88">
        <f t="shared" si="125"/>
        <v>18.799999999999997</v>
      </c>
      <c r="O348" s="88">
        <f t="shared" si="125"/>
        <v>19.52</v>
      </c>
      <c r="P348" s="88">
        <f t="shared" si="125"/>
        <v>20.240000000000002</v>
      </c>
      <c r="Q348" s="88">
        <f t="shared" si="125"/>
        <v>20.96</v>
      </c>
      <c r="R348" s="88">
        <f t="shared" si="125"/>
        <v>21.68</v>
      </c>
      <c r="S348" s="88">
        <f t="shared" si="125"/>
        <v>22.4</v>
      </c>
      <c r="T348" s="88">
        <f t="shared" si="125"/>
        <v>23.44</v>
      </c>
      <c r="U348" s="88">
        <f t="shared" si="125"/>
        <v>24.479999999999997</v>
      </c>
      <c r="V348" s="88">
        <f t="shared" si="125"/>
        <v>25.52</v>
      </c>
      <c r="W348" s="88">
        <f t="shared" si="125"/>
        <v>26.560000000000002</v>
      </c>
      <c r="X348" s="88">
        <f t="shared" si="125"/>
        <v>27.6</v>
      </c>
      <c r="Y348" s="88">
        <f t="shared" si="125"/>
        <v>28.72</v>
      </c>
      <c r="Z348" s="88">
        <f t="shared" si="125"/>
        <v>29.840000000000003</v>
      </c>
      <c r="AA348" s="88">
        <f t="shared" si="125"/>
        <v>30.960000000000008</v>
      </c>
      <c r="AB348" s="88">
        <f t="shared" si="125"/>
        <v>32.080000000000013</v>
      </c>
      <c r="AC348" s="88">
        <f t="shared" si="125"/>
        <v>33.200000000000003</v>
      </c>
      <c r="AD348" s="88">
        <f t="shared" si="125"/>
        <v>34.559999999999995</v>
      </c>
      <c r="AE348" s="88">
        <f t="shared" si="125"/>
        <v>35.92</v>
      </c>
      <c r="AF348" s="88">
        <f t="shared" si="125"/>
        <v>37.280000000000008</v>
      </c>
      <c r="AG348" s="88">
        <f t="shared" si="125"/>
        <v>38.64</v>
      </c>
      <c r="AH348" s="88">
        <f t="shared" si="125"/>
        <v>40</v>
      </c>
    </row>
    <row r="349" spans="1:34" x14ac:dyDescent="0.2">
      <c r="A349" s="82">
        <v>22</v>
      </c>
      <c r="B349" s="83">
        <v>2.6</v>
      </c>
      <c r="C349" s="84">
        <f t="shared" si="104"/>
        <v>22026</v>
      </c>
      <c r="D349" s="93">
        <f t="shared" si="125"/>
        <v>13</v>
      </c>
      <c r="E349" s="93">
        <f t="shared" si="125"/>
        <v>13.520000000000001</v>
      </c>
      <c r="F349" s="93">
        <f t="shared" si="125"/>
        <v>14.04</v>
      </c>
      <c r="G349" s="93">
        <f t="shared" si="125"/>
        <v>14.560000000000002</v>
      </c>
      <c r="H349" s="93">
        <f t="shared" si="125"/>
        <v>15.080000000000002</v>
      </c>
      <c r="I349" s="93">
        <f t="shared" si="125"/>
        <v>15.600000000000001</v>
      </c>
      <c r="J349" s="93">
        <f t="shared" si="125"/>
        <v>16.32</v>
      </c>
      <c r="K349" s="93">
        <f t="shared" si="125"/>
        <v>17.04</v>
      </c>
      <c r="L349" s="93">
        <f t="shared" si="125"/>
        <v>17.760000000000002</v>
      </c>
      <c r="M349" s="93">
        <f t="shared" si="125"/>
        <v>18.480000000000004</v>
      </c>
      <c r="N349" s="93">
        <f t="shared" si="125"/>
        <v>19.200000000000003</v>
      </c>
      <c r="O349" s="93">
        <f t="shared" si="125"/>
        <v>20.04</v>
      </c>
      <c r="P349" s="93">
        <f t="shared" si="125"/>
        <v>20.880000000000003</v>
      </c>
      <c r="Q349" s="93">
        <f t="shared" si="125"/>
        <v>21.72</v>
      </c>
      <c r="R349" s="93">
        <f t="shared" si="125"/>
        <v>22.560000000000002</v>
      </c>
      <c r="S349" s="93">
        <f t="shared" si="125"/>
        <v>23.4</v>
      </c>
      <c r="T349" s="93">
        <f t="shared" si="125"/>
        <v>24.32</v>
      </c>
      <c r="U349" s="93">
        <f t="shared" si="125"/>
        <v>25.240000000000002</v>
      </c>
      <c r="V349" s="93">
        <f t="shared" si="125"/>
        <v>26.160000000000004</v>
      </c>
      <c r="W349" s="93">
        <f t="shared" si="125"/>
        <v>27.08</v>
      </c>
      <c r="X349" s="93">
        <f t="shared" si="125"/>
        <v>28</v>
      </c>
      <c r="Y349" s="93">
        <f t="shared" si="125"/>
        <v>29.159999999999997</v>
      </c>
      <c r="Z349" s="93">
        <f t="shared" si="125"/>
        <v>30.319999999999997</v>
      </c>
      <c r="AA349" s="93">
        <f t="shared" si="125"/>
        <v>31.479999999999997</v>
      </c>
      <c r="AB349" s="93">
        <f t="shared" si="125"/>
        <v>32.64</v>
      </c>
      <c r="AC349" s="93">
        <f t="shared" si="125"/>
        <v>33.799999999999997</v>
      </c>
      <c r="AD349" s="93">
        <f t="shared" si="125"/>
        <v>35.160000000000004</v>
      </c>
      <c r="AE349" s="93">
        <f t="shared" si="125"/>
        <v>36.519999999999996</v>
      </c>
      <c r="AF349" s="93">
        <f t="shared" si="125"/>
        <v>37.880000000000003</v>
      </c>
      <c r="AG349" s="93">
        <f t="shared" si="125"/>
        <v>39.240000000000009</v>
      </c>
      <c r="AH349" s="93">
        <f t="shared" si="125"/>
        <v>40.599999999999994</v>
      </c>
    </row>
    <row r="350" spans="1:34" x14ac:dyDescent="0.2">
      <c r="A350" s="82">
        <v>22</v>
      </c>
      <c r="B350" s="92">
        <v>2.8</v>
      </c>
      <c r="C350" s="84">
        <f t="shared" si="104"/>
        <v>22028</v>
      </c>
      <c r="D350" s="88">
        <f t="shared" si="125"/>
        <v>13.600000000000001</v>
      </c>
      <c r="E350" s="88">
        <f t="shared" si="125"/>
        <v>14.120000000000001</v>
      </c>
      <c r="F350" s="88">
        <f t="shared" si="125"/>
        <v>14.64</v>
      </c>
      <c r="G350" s="88">
        <f t="shared" si="125"/>
        <v>15.160000000000004</v>
      </c>
      <c r="H350" s="88">
        <f t="shared" si="125"/>
        <v>15.680000000000005</v>
      </c>
      <c r="I350" s="88">
        <f t="shared" si="125"/>
        <v>16.200000000000003</v>
      </c>
      <c r="J350" s="88">
        <f t="shared" si="125"/>
        <v>16.800000000000004</v>
      </c>
      <c r="K350" s="88">
        <f t="shared" si="125"/>
        <v>17.399999999999999</v>
      </c>
      <c r="L350" s="88">
        <f t="shared" si="125"/>
        <v>18</v>
      </c>
      <c r="M350" s="88">
        <f t="shared" si="125"/>
        <v>18.600000000000001</v>
      </c>
      <c r="N350" s="88">
        <f t="shared" si="125"/>
        <v>19.200000000000003</v>
      </c>
      <c r="O350" s="88">
        <f t="shared" si="125"/>
        <v>20.04</v>
      </c>
      <c r="P350" s="88">
        <f t="shared" si="125"/>
        <v>20.880000000000003</v>
      </c>
      <c r="Q350" s="88">
        <f t="shared" si="125"/>
        <v>21.72</v>
      </c>
      <c r="R350" s="88">
        <f t="shared" si="125"/>
        <v>22.560000000000002</v>
      </c>
      <c r="S350" s="88">
        <f t="shared" si="125"/>
        <v>23.4</v>
      </c>
      <c r="T350" s="88">
        <f t="shared" si="125"/>
        <v>24.44</v>
      </c>
      <c r="U350" s="88">
        <f t="shared" si="125"/>
        <v>25.479999999999997</v>
      </c>
      <c r="V350" s="88">
        <f t="shared" si="125"/>
        <v>26.52</v>
      </c>
      <c r="W350" s="88">
        <f t="shared" si="125"/>
        <v>27.560000000000002</v>
      </c>
      <c r="X350" s="88">
        <f t="shared" si="125"/>
        <v>28.6</v>
      </c>
      <c r="Y350" s="88">
        <f t="shared" si="125"/>
        <v>29.839999999999996</v>
      </c>
      <c r="Z350" s="88">
        <f t="shared" si="125"/>
        <v>31.08</v>
      </c>
      <c r="AA350" s="88">
        <f t="shared" si="125"/>
        <v>32.32</v>
      </c>
      <c r="AB350" s="88">
        <f t="shared" si="125"/>
        <v>33.56</v>
      </c>
      <c r="AC350" s="88">
        <f t="shared" si="125"/>
        <v>34.799999999999997</v>
      </c>
      <c r="AD350" s="88">
        <f t="shared" si="125"/>
        <v>36.160000000000004</v>
      </c>
      <c r="AE350" s="88">
        <f t="shared" si="125"/>
        <v>37.519999999999996</v>
      </c>
      <c r="AF350" s="88">
        <f t="shared" si="125"/>
        <v>38.880000000000003</v>
      </c>
      <c r="AG350" s="88">
        <f t="shared" si="125"/>
        <v>40.240000000000009</v>
      </c>
      <c r="AH350" s="88">
        <f t="shared" si="125"/>
        <v>41.599999999999994</v>
      </c>
    </row>
    <row r="351" spans="1:34" x14ac:dyDescent="0.2">
      <c r="A351" s="82">
        <v>22</v>
      </c>
      <c r="B351" s="83">
        <v>3</v>
      </c>
      <c r="C351" s="84">
        <f t="shared" si="104"/>
        <v>22030</v>
      </c>
      <c r="D351" s="93">
        <f t="shared" si="125"/>
        <v>14</v>
      </c>
      <c r="E351" s="93">
        <f t="shared" si="125"/>
        <v>14.52</v>
      </c>
      <c r="F351" s="93">
        <f t="shared" si="125"/>
        <v>15.040000000000001</v>
      </c>
      <c r="G351" s="93">
        <f t="shared" si="125"/>
        <v>15.560000000000002</v>
      </c>
      <c r="H351" s="93">
        <f t="shared" si="125"/>
        <v>16.080000000000005</v>
      </c>
      <c r="I351" s="93">
        <f t="shared" si="125"/>
        <v>16.600000000000001</v>
      </c>
      <c r="J351" s="93">
        <f t="shared" si="125"/>
        <v>17.239999999999998</v>
      </c>
      <c r="K351" s="93">
        <f t="shared" si="125"/>
        <v>17.880000000000003</v>
      </c>
      <c r="L351" s="93">
        <f t="shared" si="125"/>
        <v>18.52</v>
      </c>
      <c r="M351" s="93">
        <f t="shared" si="125"/>
        <v>19.160000000000004</v>
      </c>
      <c r="N351" s="93">
        <f t="shared" si="125"/>
        <v>19.799999999999997</v>
      </c>
      <c r="O351" s="93">
        <f t="shared" si="125"/>
        <v>20.64</v>
      </c>
      <c r="P351" s="93">
        <f t="shared" si="125"/>
        <v>21.479999999999997</v>
      </c>
      <c r="Q351" s="93">
        <f t="shared" si="125"/>
        <v>22.32</v>
      </c>
      <c r="R351" s="93">
        <f t="shared" si="125"/>
        <v>23.160000000000004</v>
      </c>
      <c r="S351" s="93">
        <f t="shared" si="125"/>
        <v>24</v>
      </c>
      <c r="T351" s="93">
        <f t="shared" si="125"/>
        <v>25.040000000000003</v>
      </c>
      <c r="U351" s="93">
        <f t="shared" si="125"/>
        <v>26.08</v>
      </c>
      <c r="V351" s="93">
        <f t="shared" si="125"/>
        <v>27.12</v>
      </c>
      <c r="W351" s="93">
        <f t="shared" si="125"/>
        <v>28.159999999999997</v>
      </c>
      <c r="X351" s="93">
        <f t="shared" si="125"/>
        <v>29.200000000000003</v>
      </c>
      <c r="Y351" s="93">
        <f t="shared" si="125"/>
        <v>30.44</v>
      </c>
      <c r="Z351" s="93">
        <f t="shared" si="125"/>
        <v>31.679999999999996</v>
      </c>
      <c r="AA351" s="93">
        <f t="shared" si="125"/>
        <v>32.919999999999995</v>
      </c>
      <c r="AB351" s="93">
        <f t="shared" si="125"/>
        <v>34.159999999999997</v>
      </c>
      <c r="AC351" s="93">
        <f t="shared" si="125"/>
        <v>35.400000000000006</v>
      </c>
      <c r="AD351" s="93">
        <f t="shared" si="125"/>
        <v>36.76</v>
      </c>
      <c r="AE351" s="93">
        <f t="shared" si="125"/>
        <v>38.120000000000005</v>
      </c>
      <c r="AF351" s="93">
        <f t="shared" si="125"/>
        <v>39.479999999999997</v>
      </c>
      <c r="AG351" s="93">
        <f t="shared" si="125"/>
        <v>40.840000000000003</v>
      </c>
      <c r="AH351" s="93">
        <f t="shared" si="125"/>
        <v>42.2</v>
      </c>
    </row>
    <row r="352" spans="1:34" x14ac:dyDescent="0.2">
      <c r="A352" s="82">
        <v>23</v>
      </c>
      <c r="B352" s="83">
        <v>0</v>
      </c>
      <c r="C352" s="84">
        <f t="shared" ref="C352:C396" si="126">(A352*100+B352)*10</f>
        <v>23000</v>
      </c>
      <c r="D352" s="93">
        <v>9.6</v>
      </c>
      <c r="E352" s="93">
        <v>10.08</v>
      </c>
      <c r="F352" s="93">
        <v>10.56</v>
      </c>
      <c r="G352" s="93">
        <v>11.04</v>
      </c>
      <c r="H352" s="93">
        <v>11.52</v>
      </c>
      <c r="I352" s="93">
        <v>12</v>
      </c>
      <c r="J352" s="93">
        <v>12.4</v>
      </c>
      <c r="K352" s="93">
        <v>12.8</v>
      </c>
      <c r="L352" s="93">
        <v>13.2</v>
      </c>
      <c r="M352" s="93">
        <v>13.6</v>
      </c>
      <c r="N352" s="93">
        <v>14</v>
      </c>
      <c r="O352" s="93">
        <v>14.56</v>
      </c>
      <c r="P352" s="93">
        <v>15.12</v>
      </c>
      <c r="Q352" s="93">
        <v>15.68</v>
      </c>
      <c r="R352" s="93">
        <v>16.239999999999998</v>
      </c>
      <c r="S352" s="93">
        <v>16.8</v>
      </c>
      <c r="T352" s="93">
        <v>17.48</v>
      </c>
      <c r="U352" s="93">
        <v>18.16</v>
      </c>
      <c r="V352" s="93">
        <v>18.84</v>
      </c>
      <c r="W352" s="93">
        <v>19.52</v>
      </c>
      <c r="X352" s="93">
        <v>20.2</v>
      </c>
      <c r="Y352" s="93">
        <v>20.96</v>
      </c>
      <c r="Z352" s="93">
        <v>21.72</v>
      </c>
      <c r="AA352" s="93">
        <v>22.48</v>
      </c>
      <c r="AB352" s="93">
        <v>23.24</v>
      </c>
      <c r="AC352" s="93">
        <v>24</v>
      </c>
      <c r="AD352" s="93">
        <v>24.76</v>
      </c>
      <c r="AE352" s="93">
        <v>25.52</v>
      </c>
      <c r="AF352" s="93">
        <v>26.28</v>
      </c>
      <c r="AG352" s="93">
        <v>27.04</v>
      </c>
      <c r="AH352" s="93">
        <v>27.8</v>
      </c>
    </row>
    <row r="353" spans="1:34" x14ac:dyDescent="0.2">
      <c r="A353" s="82">
        <v>23</v>
      </c>
      <c r="B353" s="86">
        <v>0.4</v>
      </c>
      <c r="C353" s="84">
        <f t="shared" si="126"/>
        <v>23004</v>
      </c>
      <c r="D353" s="88">
        <f t="shared" ref="D353:AH361" si="127">-(D308-D383)*1/5+D338</f>
        <v>9.5999999999999979</v>
      </c>
      <c r="E353" s="88">
        <f t="shared" si="127"/>
        <v>10.08</v>
      </c>
      <c r="F353" s="88">
        <f t="shared" si="127"/>
        <v>10.560000000000002</v>
      </c>
      <c r="G353" s="88">
        <f t="shared" si="127"/>
        <v>11.04</v>
      </c>
      <c r="H353" s="88">
        <f t="shared" si="127"/>
        <v>11.520000000000001</v>
      </c>
      <c r="I353" s="88">
        <f t="shared" si="127"/>
        <v>12</v>
      </c>
      <c r="J353" s="88">
        <f t="shared" si="127"/>
        <v>12.4</v>
      </c>
      <c r="K353" s="88">
        <f t="shared" si="127"/>
        <v>12.8</v>
      </c>
      <c r="L353" s="88">
        <f t="shared" si="127"/>
        <v>13.2</v>
      </c>
      <c r="M353" s="88">
        <f t="shared" si="127"/>
        <v>13.599999999999998</v>
      </c>
      <c r="N353" s="88">
        <f t="shared" si="127"/>
        <v>14</v>
      </c>
      <c r="O353" s="88">
        <f t="shared" si="127"/>
        <v>14.559999999999999</v>
      </c>
      <c r="P353" s="88">
        <f t="shared" si="127"/>
        <v>15.120000000000001</v>
      </c>
      <c r="Q353" s="88">
        <f t="shared" si="127"/>
        <v>15.680000000000001</v>
      </c>
      <c r="R353" s="88">
        <f t="shared" si="127"/>
        <v>16.240000000000002</v>
      </c>
      <c r="S353" s="88">
        <f t="shared" si="127"/>
        <v>16.800000000000004</v>
      </c>
      <c r="T353" s="88">
        <f t="shared" si="127"/>
        <v>17.479999999999997</v>
      </c>
      <c r="U353" s="88">
        <f t="shared" si="127"/>
        <v>18.16</v>
      </c>
      <c r="V353" s="88">
        <f t="shared" si="127"/>
        <v>18.840000000000003</v>
      </c>
      <c r="W353" s="88">
        <f t="shared" si="127"/>
        <v>19.519999999999996</v>
      </c>
      <c r="X353" s="88">
        <f t="shared" si="127"/>
        <v>20.199999999999996</v>
      </c>
      <c r="Y353" s="88">
        <f t="shared" si="127"/>
        <v>20.96</v>
      </c>
      <c r="Z353" s="88">
        <f t="shared" si="127"/>
        <v>21.720000000000006</v>
      </c>
      <c r="AA353" s="88">
        <f t="shared" si="127"/>
        <v>22.48</v>
      </c>
      <c r="AB353" s="88">
        <f t="shared" si="127"/>
        <v>23.240000000000006</v>
      </c>
      <c r="AC353" s="88">
        <f t="shared" si="127"/>
        <v>24</v>
      </c>
      <c r="AD353" s="88">
        <f t="shared" si="127"/>
        <v>24.760000000000005</v>
      </c>
      <c r="AE353" s="88">
        <f t="shared" si="127"/>
        <v>25.52</v>
      </c>
      <c r="AF353" s="88">
        <f t="shared" si="127"/>
        <v>26.280000000000005</v>
      </c>
      <c r="AG353" s="88">
        <f t="shared" si="127"/>
        <v>27.04</v>
      </c>
      <c r="AH353" s="88">
        <f t="shared" si="127"/>
        <v>27.800000000000004</v>
      </c>
    </row>
    <row r="354" spans="1:34" x14ac:dyDescent="0.2">
      <c r="A354" s="82">
        <v>23</v>
      </c>
      <c r="B354" s="83">
        <v>0.6</v>
      </c>
      <c r="C354" s="84">
        <f t="shared" si="126"/>
        <v>23006</v>
      </c>
      <c r="D354" s="93">
        <f t="shared" si="127"/>
        <v>10</v>
      </c>
      <c r="E354" s="93">
        <f t="shared" si="127"/>
        <v>10.4</v>
      </c>
      <c r="F354" s="93">
        <f t="shared" si="127"/>
        <v>10.8</v>
      </c>
      <c r="G354" s="93">
        <f t="shared" si="127"/>
        <v>11.200000000000001</v>
      </c>
      <c r="H354" s="93">
        <f t="shared" si="127"/>
        <v>11.600000000000001</v>
      </c>
      <c r="I354" s="93">
        <f t="shared" si="127"/>
        <v>12</v>
      </c>
      <c r="J354" s="93">
        <f t="shared" si="127"/>
        <v>12.480000000000002</v>
      </c>
      <c r="K354" s="93">
        <f t="shared" si="127"/>
        <v>12.959999999999999</v>
      </c>
      <c r="L354" s="93">
        <f t="shared" si="127"/>
        <v>13.440000000000003</v>
      </c>
      <c r="M354" s="93">
        <f t="shared" si="127"/>
        <v>13.920000000000002</v>
      </c>
      <c r="N354" s="93">
        <f t="shared" si="127"/>
        <v>14.400000000000002</v>
      </c>
      <c r="O354" s="93">
        <f t="shared" si="127"/>
        <v>14.879999999999997</v>
      </c>
      <c r="P354" s="93">
        <f t="shared" si="127"/>
        <v>15.36</v>
      </c>
      <c r="Q354" s="93">
        <f t="shared" si="127"/>
        <v>15.840000000000003</v>
      </c>
      <c r="R354" s="93">
        <f t="shared" si="127"/>
        <v>16.320000000000007</v>
      </c>
      <c r="S354" s="93">
        <f t="shared" si="127"/>
        <v>16.800000000000004</v>
      </c>
      <c r="T354" s="93">
        <f t="shared" si="127"/>
        <v>17.559999999999999</v>
      </c>
      <c r="U354" s="93">
        <f t="shared" si="127"/>
        <v>18.320000000000004</v>
      </c>
      <c r="V354" s="93">
        <f t="shared" si="127"/>
        <v>19.079999999999998</v>
      </c>
      <c r="W354" s="93">
        <f t="shared" si="127"/>
        <v>19.840000000000003</v>
      </c>
      <c r="X354" s="93">
        <f t="shared" si="127"/>
        <v>20.599999999999998</v>
      </c>
      <c r="Y354" s="93">
        <f t="shared" si="127"/>
        <v>21.360000000000003</v>
      </c>
      <c r="Z354" s="93">
        <f t="shared" si="127"/>
        <v>22.119999999999997</v>
      </c>
      <c r="AA354" s="93">
        <f t="shared" si="127"/>
        <v>22.880000000000003</v>
      </c>
      <c r="AB354" s="93">
        <f t="shared" si="127"/>
        <v>23.640000000000008</v>
      </c>
      <c r="AC354" s="93">
        <f t="shared" si="127"/>
        <v>24.400000000000002</v>
      </c>
      <c r="AD354" s="93">
        <f t="shared" si="127"/>
        <v>25.280000000000005</v>
      </c>
      <c r="AE354" s="93">
        <f t="shared" si="127"/>
        <v>26.159999999999997</v>
      </c>
      <c r="AF354" s="93">
        <f t="shared" si="127"/>
        <v>27.04</v>
      </c>
      <c r="AG354" s="93">
        <f t="shared" si="127"/>
        <v>27.92</v>
      </c>
      <c r="AH354" s="93">
        <f t="shared" si="127"/>
        <v>28.800000000000004</v>
      </c>
    </row>
    <row r="355" spans="1:34" x14ac:dyDescent="0.2">
      <c r="A355" s="82">
        <v>23</v>
      </c>
      <c r="B355" s="92">
        <v>0.8</v>
      </c>
      <c r="C355" s="84">
        <f t="shared" si="126"/>
        <v>23008</v>
      </c>
      <c r="D355" s="88">
        <f t="shared" si="127"/>
        <v>10.599999999999998</v>
      </c>
      <c r="E355" s="88">
        <f t="shared" si="127"/>
        <v>10.88</v>
      </c>
      <c r="F355" s="88">
        <f t="shared" si="127"/>
        <v>11.159999999999998</v>
      </c>
      <c r="G355" s="88">
        <f t="shared" si="127"/>
        <v>11.440000000000001</v>
      </c>
      <c r="H355" s="88">
        <f t="shared" si="127"/>
        <v>11.719999999999999</v>
      </c>
      <c r="I355" s="88">
        <f t="shared" si="127"/>
        <v>12</v>
      </c>
      <c r="J355" s="88">
        <f t="shared" si="127"/>
        <v>12.480000000000002</v>
      </c>
      <c r="K355" s="88">
        <f t="shared" si="127"/>
        <v>12.959999999999999</v>
      </c>
      <c r="L355" s="88">
        <f t="shared" si="127"/>
        <v>13.440000000000003</v>
      </c>
      <c r="M355" s="88">
        <f t="shared" si="127"/>
        <v>13.920000000000002</v>
      </c>
      <c r="N355" s="88">
        <f t="shared" si="127"/>
        <v>14.400000000000002</v>
      </c>
      <c r="O355" s="88">
        <f t="shared" si="127"/>
        <v>15.08</v>
      </c>
      <c r="P355" s="88">
        <f t="shared" si="127"/>
        <v>15.759999999999998</v>
      </c>
      <c r="Q355" s="88">
        <f t="shared" si="127"/>
        <v>16.440000000000001</v>
      </c>
      <c r="R355" s="88">
        <f t="shared" si="127"/>
        <v>17.120000000000005</v>
      </c>
      <c r="S355" s="88">
        <f t="shared" si="127"/>
        <v>17.800000000000004</v>
      </c>
      <c r="T355" s="88">
        <f t="shared" si="127"/>
        <v>18.479999999999997</v>
      </c>
      <c r="U355" s="88">
        <f t="shared" si="127"/>
        <v>19.16</v>
      </c>
      <c r="V355" s="88">
        <f t="shared" si="127"/>
        <v>19.840000000000003</v>
      </c>
      <c r="W355" s="88">
        <f t="shared" si="127"/>
        <v>20.520000000000007</v>
      </c>
      <c r="X355" s="88">
        <f t="shared" si="127"/>
        <v>21.199999999999996</v>
      </c>
      <c r="Y355" s="88">
        <f t="shared" si="127"/>
        <v>22.040000000000003</v>
      </c>
      <c r="Z355" s="88">
        <f t="shared" si="127"/>
        <v>22.88</v>
      </c>
      <c r="AA355" s="88">
        <f t="shared" si="127"/>
        <v>23.720000000000006</v>
      </c>
      <c r="AB355" s="88">
        <f t="shared" si="127"/>
        <v>24.560000000000002</v>
      </c>
      <c r="AC355" s="88">
        <f t="shared" si="127"/>
        <v>25.400000000000002</v>
      </c>
      <c r="AD355" s="88">
        <f t="shared" si="127"/>
        <v>26.36</v>
      </c>
      <c r="AE355" s="88">
        <f t="shared" si="127"/>
        <v>27.320000000000007</v>
      </c>
      <c r="AF355" s="88">
        <f t="shared" si="127"/>
        <v>28.280000000000008</v>
      </c>
      <c r="AG355" s="88">
        <f t="shared" si="127"/>
        <v>29.240000000000002</v>
      </c>
      <c r="AH355" s="88">
        <f t="shared" si="127"/>
        <v>30.199999999999996</v>
      </c>
    </row>
    <row r="356" spans="1:34" x14ac:dyDescent="0.2">
      <c r="A356" s="82">
        <v>23</v>
      </c>
      <c r="B356" s="83">
        <v>1</v>
      </c>
      <c r="C356" s="84">
        <f t="shared" si="126"/>
        <v>23010</v>
      </c>
      <c r="D356" s="93">
        <f t="shared" si="127"/>
        <v>10.599999999999998</v>
      </c>
      <c r="E356" s="93">
        <f t="shared" si="127"/>
        <v>10.959999999999997</v>
      </c>
      <c r="F356" s="93">
        <f t="shared" si="127"/>
        <v>11.319999999999997</v>
      </c>
      <c r="G356" s="93">
        <f t="shared" si="127"/>
        <v>11.679999999999996</v>
      </c>
      <c r="H356" s="93">
        <f t="shared" si="127"/>
        <v>12.039999999999996</v>
      </c>
      <c r="I356" s="93">
        <f t="shared" si="127"/>
        <v>12.400000000000002</v>
      </c>
      <c r="J356" s="93">
        <f t="shared" si="127"/>
        <v>12.88</v>
      </c>
      <c r="K356" s="93">
        <f t="shared" si="127"/>
        <v>13.36</v>
      </c>
      <c r="L356" s="93">
        <f t="shared" si="127"/>
        <v>13.840000000000003</v>
      </c>
      <c r="M356" s="93">
        <f t="shared" si="127"/>
        <v>14.320000000000004</v>
      </c>
      <c r="N356" s="93">
        <f t="shared" si="127"/>
        <v>14.800000000000002</v>
      </c>
      <c r="O356" s="93">
        <f t="shared" si="127"/>
        <v>15.400000000000004</v>
      </c>
      <c r="P356" s="93">
        <f t="shared" si="127"/>
        <v>15.999999999999998</v>
      </c>
      <c r="Q356" s="93">
        <f t="shared" si="127"/>
        <v>16.599999999999998</v>
      </c>
      <c r="R356" s="93">
        <f t="shared" si="127"/>
        <v>17.2</v>
      </c>
      <c r="S356" s="93">
        <f t="shared" si="127"/>
        <v>17.800000000000004</v>
      </c>
      <c r="T356" s="93">
        <f t="shared" si="127"/>
        <v>18.559999999999999</v>
      </c>
      <c r="U356" s="93">
        <f t="shared" si="127"/>
        <v>19.320000000000004</v>
      </c>
      <c r="V356" s="93">
        <f t="shared" si="127"/>
        <v>20.079999999999998</v>
      </c>
      <c r="W356" s="93">
        <f t="shared" si="127"/>
        <v>20.840000000000003</v>
      </c>
      <c r="X356" s="93">
        <f t="shared" si="127"/>
        <v>21.599999999999998</v>
      </c>
      <c r="Y356" s="93">
        <f t="shared" si="127"/>
        <v>22.560000000000002</v>
      </c>
      <c r="Z356" s="93">
        <f t="shared" si="127"/>
        <v>23.519999999999996</v>
      </c>
      <c r="AA356" s="93">
        <f t="shared" si="127"/>
        <v>24.48</v>
      </c>
      <c r="AB356" s="93">
        <f t="shared" si="127"/>
        <v>25.440000000000005</v>
      </c>
      <c r="AC356" s="93">
        <f t="shared" si="127"/>
        <v>26.400000000000002</v>
      </c>
      <c r="AD356" s="93">
        <f t="shared" si="127"/>
        <v>27.36</v>
      </c>
      <c r="AE356" s="93">
        <f t="shared" si="127"/>
        <v>28.320000000000007</v>
      </c>
      <c r="AF356" s="93">
        <f t="shared" si="127"/>
        <v>29.280000000000008</v>
      </c>
      <c r="AG356" s="93">
        <f t="shared" si="127"/>
        <v>30.240000000000002</v>
      </c>
      <c r="AH356" s="93">
        <f t="shared" si="127"/>
        <v>31.199999999999996</v>
      </c>
    </row>
    <row r="357" spans="1:34" x14ac:dyDescent="0.2">
      <c r="A357" s="82">
        <v>23</v>
      </c>
      <c r="B357" s="92">
        <v>1.2</v>
      </c>
      <c r="C357" s="84">
        <f t="shared" si="126"/>
        <v>23012</v>
      </c>
      <c r="D357" s="88">
        <f t="shared" si="127"/>
        <v>10.599999999999998</v>
      </c>
      <c r="E357" s="88">
        <f t="shared" si="127"/>
        <v>11.08</v>
      </c>
      <c r="F357" s="88">
        <f t="shared" si="127"/>
        <v>11.560000000000002</v>
      </c>
      <c r="G357" s="88">
        <f t="shared" si="127"/>
        <v>12.04</v>
      </c>
      <c r="H357" s="88">
        <f t="shared" si="127"/>
        <v>12.520000000000001</v>
      </c>
      <c r="I357" s="88">
        <f t="shared" si="127"/>
        <v>13</v>
      </c>
      <c r="J357" s="88">
        <f t="shared" si="127"/>
        <v>13.479999999999999</v>
      </c>
      <c r="K357" s="88">
        <f t="shared" si="127"/>
        <v>13.96</v>
      </c>
      <c r="L357" s="88">
        <f t="shared" si="127"/>
        <v>14.440000000000001</v>
      </c>
      <c r="M357" s="88">
        <f t="shared" si="127"/>
        <v>14.920000000000005</v>
      </c>
      <c r="N357" s="88">
        <f t="shared" si="127"/>
        <v>15.400000000000002</v>
      </c>
      <c r="O357" s="88">
        <f t="shared" si="127"/>
        <v>15.959999999999999</v>
      </c>
      <c r="P357" s="88">
        <f t="shared" si="127"/>
        <v>16.520000000000003</v>
      </c>
      <c r="Q357" s="88">
        <f t="shared" si="127"/>
        <v>17.079999999999998</v>
      </c>
      <c r="R357" s="88">
        <f t="shared" si="127"/>
        <v>17.640000000000004</v>
      </c>
      <c r="S357" s="88">
        <f t="shared" si="127"/>
        <v>18.199999999999996</v>
      </c>
      <c r="T357" s="88">
        <f t="shared" si="127"/>
        <v>18.96</v>
      </c>
      <c r="U357" s="88">
        <f t="shared" si="127"/>
        <v>19.719999999999995</v>
      </c>
      <c r="V357" s="88">
        <f t="shared" si="127"/>
        <v>20.48</v>
      </c>
      <c r="W357" s="88">
        <f t="shared" si="127"/>
        <v>21.240000000000006</v>
      </c>
      <c r="X357" s="88">
        <f t="shared" si="127"/>
        <v>22</v>
      </c>
      <c r="Y357" s="88">
        <f t="shared" si="127"/>
        <v>22.880000000000003</v>
      </c>
      <c r="Z357" s="88">
        <f t="shared" si="127"/>
        <v>23.760000000000005</v>
      </c>
      <c r="AA357" s="88">
        <f t="shared" si="127"/>
        <v>24.639999999999997</v>
      </c>
      <c r="AB357" s="88">
        <f t="shared" si="127"/>
        <v>25.52</v>
      </c>
      <c r="AC357" s="88">
        <f t="shared" si="127"/>
        <v>26.400000000000002</v>
      </c>
      <c r="AD357" s="88">
        <f t="shared" si="127"/>
        <v>27.559999999999995</v>
      </c>
      <c r="AE357" s="88">
        <f t="shared" si="127"/>
        <v>28.72</v>
      </c>
      <c r="AF357" s="88">
        <f t="shared" si="127"/>
        <v>29.880000000000003</v>
      </c>
      <c r="AG357" s="88">
        <f t="shared" si="127"/>
        <v>31.040000000000003</v>
      </c>
      <c r="AH357" s="88">
        <f t="shared" si="127"/>
        <v>32.199999999999996</v>
      </c>
    </row>
    <row r="358" spans="1:34" x14ac:dyDescent="0.2">
      <c r="A358" s="82">
        <v>23</v>
      </c>
      <c r="B358" s="83">
        <v>1.4</v>
      </c>
      <c r="C358" s="84">
        <f t="shared" si="126"/>
        <v>23014</v>
      </c>
      <c r="D358" s="93">
        <f t="shared" si="127"/>
        <v>11</v>
      </c>
      <c r="E358" s="93">
        <f t="shared" si="127"/>
        <v>11.4</v>
      </c>
      <c r="F358" s="93">
        <f t="shared" si="127"/>
        <v>11.8</v>
      </c>
      <c r="G358" s="93">
        <f t="shared" si="127"/>
        <v>12.200000000000001</v>
      </c>
      <c r="H358" s="93">
        <f t="shared" si="127"/>
        <v>12.600000000000001</v>
      </c>
      <c r="I358" s="93">
        <f t="shared" si="127"/>
        <v>13</v>
      </c>
      <c r="J358" s="93">
        <f t="shared" si="127"/>
        <v>13.479999999999999</v>
      </c>
      <c r="K358" s="93">
        <f t="shared" si="127"/>
        <v>13.96</v>
      </c>
      <c r="L358" s="93">
        <f t="shared" si="127"/>
        <v>14.440000000000001</v>
      </c>
      <c r="M358" s="93">
        <f t="shared" si="127"/>
        <v>14.920000000000005</v>
      </c>
      <c r="N358" s="93">
        <f t="shared" si="127"/>
        <v>15.400000000000002</v>
      </c>
      <c r="O358" s="93">
        <f t="shared" si="127"/>
        <v>16.079999999999998</v>
      </c>
      <c r="P358" s="93">
        <f t="shared" si="127"/>
        <v>16.759999999999998</v>
      </c>
      <c r="Q358" s="93">
        <f t="shared" si="127"/>
        <v>17.440000000000001</v>
      </c>
      <c r="R358" s="93">
        <f t="shared" si="127"/>
        <v>18.120000000000005</v>
      </c>
      <c r="S358" s="93">
        <f t="shared" si="127"/>
        <v>18.800000000000004</v>
      </c>
      <c r="T358" s="93">
        <f t="shared" si="127"/>
        <v>19.559999999999999</v>
      </c>
      <c r="U358" s="93">
        <f t="shared" si="127"/>
        <v>20.320000000000004</v>
      </c>
      <c r="V358" s="93">
        <f t="shared" si="127"/>
        <v>21.08</v>
      </c>
      <c r="W358" s="93">
        <f t="shared" si="127"/>
        <v>21.840000000000003</v>
      </c>
      <c r="X358" s="93">
        <f t="shared" si="127"/>
        <v>22.599999999999998</v>
      </c>
      <c r="Y358" s="93">
        <f t="shared" si="127"/>
        <v>23.560000000000002</v>
      </c>
      <c r="Z358" s="93">
        <f t="shared" si="127"/>
        <v>24.519999999999996</v>
      </c>
      <c r="AA358" s="93">
        <f t="shared" si="127"/>
        <v>25.48</v>
      </c>
      <c r="AB358" s="93">
        <f t="shared" si="127"/>
        <v>26.440000000000005</v>
      </c>
      <c r="AC358" s="93">
        <f t="shared" si="127"/>
        <v>27.400000000000002</v>
      </c>
      <c r="AD358" s="93">
        <f t="shared" si="127"/>
        <v>28.439999999999998</v>
      </c>
      <c r="AE358" s="93">
        <f t="shared" si="127"/>
        <v>29.480000000000004</v>
      </c>
      <c r="AF358" s="93">
        <f t="shared" si="127"/>
        <v>30.52</v>
      </c>
      <c r="AG358" s="93">
        <f t="shared" si="127"/>
        <v>31.559999999999995</v>
      </c>
      <c r="AH358" s="93">
        <f t="shared" si="127"/>
        <v>32.600000000000009</v>
      </c>
    </row>
    <row r="359" spans="1:34" x14ac:dyDescent="0.2">
      <c r="A359" s="82">
        <v>23</v>
      </c>
      <c r="B359" s="92">
        <v>1.6</v>
      </c>
      <c r="C359" s="84">
        <f t="shared" si="126"/>
        <v>23016</v>
      </c>
      <c r="D359" s="88">
        <f t="shared" si="127"/>
        <v>11</v>
      </c>
      <c r="E359" s="88">
        <f t="shared" si="127"/>
        <v>11.480000000000002</v>
      </c>
      <c r="F359" s="88">
        <f t="shared" si="127"/>
        <v>11.959999999999999</v>
      </c>
      <c r="G359" s="88">
        <f t="shared" si="127"/>
        <v>12.440000000000001</v>
      </c>
      <c r="H359" s="88">
        <f t="shared" si="127"/>
        <v>12.919999999999998</v>
      </c>
      <c r="I359" s="88">
        <f t="shared" si="127"/>
        <v>13.400000000000002</v>
      </c>
      <c r="J359" s="88">
        <f t="shared" si="127"/>
        <v>13.879999999999999</v>
      </c>
      <c r="K359" s="88">
        <f t="shared" si="127"/>
        <v>14.36</v>
      </c>
      <c r="L359" s="88">
        <f t="shared" si="127"/>
        <v>14.840000000000003</v>
      </c>
      <c r="M359" s="88">
        <f t="shared" si="127"/>
        <v>15.320000000000006</v>
      </c>
      <c r="N359" s="88">
        <f t="shared" si="127"/>
        <v>15.800000000000002</v>
      </c>
      <c r="O359" s="88">
        <f t="shared" si="127"/>
        <v>16.479999999999997</v>
      </c>
      <c r="P359" s="88">
        <f t="shared" si="127"/>
        <v>17.16</v>
      </c>
      <c r="Q359" s="88">
        <f t="shared" si="127"/>
        <v>17.840000000000003</v>
      </c>
      <c r="R359" s="88">
        <f t="shared" si="127"/>
        <v>18.519999999999996</v>
      </c>
      <c r="S359" s="88">
        <f t="shared" si="127"/>
        <v>19.199999999999996</v>
      </c>
      <c r="T359" s="88">
        <f t="shared" si="127"/>
        <v>19.96</v>
      </c>
      <c r="U359" s="88">
        <f t="shared" si="127"/>
        <v>20.720000000000006</v>
      </c>
      <c r="V359" s="88">
        <f t="shared" si="127"/>
        <v>21.48</v>
      </c>
      <c r="W359" s="88">
        <f t="shared" si="127"/>
        <v>22.240000000000006</v>
      </c>
      <c r="X359" s="88">
        <f t="shared" si="127"/>
        <v>23</v>
      </c>
      <c r="Y359" s="88">
        <f t="shared" si="127"/>
        <v>23.960000000000004</v>
      </c>
      <c r="Z359" s="88">
        <f t="shared" si="127"/>
        <v>24.919999999999998</v>
      </c>
      <c r="AA359" s="88">
        <f t="shared" si="127"/>
        <v>25.880000000000006</v>
      </c>
      <c r="AB359" s="88">
        <f t="shared" si="127"/>
        <v>26.840000000000003</v>
      </c>
      <c r="AC359" s="88">
        <f t="shared" si="127"/>
        <v>27.800000000000004</v>
      </c>
      <c r="AD359" s="88">
        <f t="shared" si="127"/>
        <v>28.96</v>
      </c>
      <c r="AE359" s="88">
        <f t="shared" si="127"/>
        <v>30.119999999999994</v>
      </c>
      <c r="AF359" s="88">
        <f t="shared" si="127"/>
        <v>31.279999999999994</v>
      </c>
      <c r="AG359" s="88">
        <f t="shared" si="127"/>
        <v>32.44</v>
      </c>
      <c r="AH359" s="88">
        <f t="shared" si="127"/>
        <v>33.600000000000009</v>
      </c>
    </row>
    <row r="360" spans="1:34" x14ac:dyDescent="0.2">
      <c r="A360" s="82">
        <v>23</v>
      </c>
      <c r="B360" s="83">
        <v>1.8</v>
      </c>
      <c r="C360" s="84">
        <f t="shared" si="126"/>
        <v>23018</v>
      </c>
      <c r="D360" s="93">
        <f t="shared" si="127"/>
        <v>11.599999999999998</v>
      </c>
      <c r="E360" s="93">
        <f t="shared" si="127"/>
        <v>11.959999999999997</v>
      </c>
      <c r="F360" s="93">
        <f t="shared" si="127"/>
        <v>12.319999999999997</v>
      </c>
      <c r="G360" s="93">
        <f t="shared" si="127"/>
        <v>12.679999999999996</v>
      </c>
      <c r="H360" s="93">
        <f t="shared" si="127"/>
        <v>13.039999999999996</v>
      </c>
      <c r="I360" s="93">
        <f t="shared" si="127"/>
        <v>13.400000000000002</v>
      </c>
      <c r="J360" s="93">
        <f t="shared" si="127"/>
        <v>14</v>
      </c>
      <c r="K360" s="93">
        <f t="shared" si="127"/>
        <v>14.600000000000001</v>
      </c>
      <c r="L360" s="93">
        <f t="shared" si="127"/>
        <v>15.199999999999998</v>
      </c>
      <c r="M360" s="93">
        <f t="shared" si="127"/>
        <v>15.799999999999999</v>
      </c>
      <c r="N360" s="93">
        <f t="shared" si="127"/>
        <v>16.400000000000002</v>
      </c>
      <c r="O360" s="93">
        <f t="shared" si="127"/>
        <v>17.04</v>
      </c>
      <c r="P360" s="93">
        <f t="shared" si="127"/>
        <v>17.679999999999996</v>
      </c>
      <c r="Q360" s="93">
        <f t="shared" si="127"/>
        <v>18.320000000000004</v>
      </c>
      <c r="R360" s="93">
        <f t="shared" si="127"/>
        <v>18.96</v>
      </c>
      <c r="S360" s="93">
        <f t="shared" si="127"/>
        <v>19.599999999999998</v>
      </c>
      <c r="T360" s="93">
        <f t="shared" si="127"/>
        <v>20.48</v>
      </c>
      <c r="U360" s="93">
        <f t="shared" si="127"/>
        <v>21.360000000000003</v>
      </c>
      <c r="V360" s="93">
        <f t="shared" si="127"/>
        <v>22.240000000000006</v>
      </c>
      <c r="W360" s="93">
        <f t="shared" si="127"/>
        <v>23.119999999999997</v>
      </c>
      <c r="X360" s="93">
        <f t="shared" si="127"/>
        <v>24</v>
      </c>
      <c r="Y360" s="93">
        <f t="shared" si="127"/>
        <v>24.960000000000004</v>
      </c>
      <c r="Z360" s="93">
        <f t="shared" si="127"/>
        <v>25.919999999999998</v>
      </c>
      <c r="AA360" s="93">
        <f t="shared" si="127"/>
        <v>26.880000000000006</v>
      </c>
      <c r="AB360" s="93">
        <f t="shared" si="127"/>
        <v>27.840000000000003</v>
      </c>
      <c r="AC360" s="93">
        <f t="shared" si="127"/>
        <v>28.800000000000004</v>
      </c>
      <c r="AD360" s="93">
        <f t="shared" si="127"/>
        <v>29.960000000000004</v>
      </c>
      <c r="AE360" s="93">
        <f t="shared" si="127"/>
        <v>31.119999999999994</v>
      </c>
      <c r="AF360" s="93">
        <f t="shared" si="127"/>
        <v>32.279999999999994</v>
      </c>
      <c r="AG360" s="93">
        <f t="shared" si="127"/>
        <v>33.44</v>
      </c>
      <c r="AH360" s="93">
        <f t="shared" si="127"/>
        <v>34.600000000000009</v>
      </c>
    </row>
    <row r="361" spans="1:34" x14ac:dyDescent="0.2">
      <c r="A361" s="82">
        <v>23</v>
      </c>
      <c r="B361" s="92">
        <v>2</v>
      </c>
      <c r="C361" s="84">
        <f t="shared" si="126"/>
        <v>23020</v>
      </c>
      <c r="D361" s="88">
        <f t="shared" si="127"/>
        <v>12</v>
      </c>
      <c r="E361" s="88">
        <f t="shared" si="127"/>
        <v>12.4</v>
      </c>
      <c r="F361" s="88">
        <f t="shared" si="127"/>
        <v>12.8</v>
      </c>
      <c r="G361" s="88">
        <f t="shared" si="127"/>
        <v>13.2</v>
      </c>
      <c r="H361" s="88">
        <f t="shared" si="127"/>
        <v>13.599999999999998</v>
      </c>
      <c r="I361" s="88">
        <f t="shared" si="127"/>
        <v>14</v>
      </c>
      <c r="J361" s="88">
        <f t="shared" si="127"/>
        <v>14.559999999999999</v>
      </c>
      <c r="K361" s="88">
        <f t="shared" ref="K361:AH361" si="128">-(K316-K391)*1/5+K346</f>
        <v>15.120000000000001</v>
      </c>
      <c r="L361" s="88">
        <f t="shared" si="128"/>
        <v>15.680000000000001</v>
      </c>
      <c r="M361" s="88">
        <f t="shared" si="128"/>
        <v>16.240000000000002</v>
      </c>
      <c r="N361" s="88">
        <f t="shared" si="128"/>
        <v>16.800000000000004</v>
      </c>
      <c r="O361" s="88">
        <f t="shared" si="128"/>
        <v>17.479999999999997</v>
      </c>
      <c r="P361" s="88">
        <f t="shared" si="128"/>
        <v>18.16</v>
      </c>
      <c r="Q361" s="88">
        <f t="shared" si="128"/>
        <v>18.840000000000003</v>
      </c>
      <c r="R361" s="88">
        <f t="shared" si="128"/>
        <v>19.519999999999996</v>
      </c>
      <c r="S361" s="88">
        <f t="shared" si="128"/>
        <v>20.199999999999996</v>
      </c>
      <c r="T361" s="88">
        <f t="shared" si="128"/>
        <v>20.96</v>
      </c>
      <c r="U361" s="88">
        <f t="shared" si="128"/>
        <v>21.720000000000006</v>
      </c>
      <c r="V361" s="88">
        <f t="shared" si="128"/>
        <v>22.48</v>
      </c>
      <c r="W361" s="88">
        <f t="shared" si="128"/>
        <v>23.240000000000006</v>
      </c>
      <c r="X361" s="88">
        <f t="shared" si="128"/>
        <v>24</v>
      </c>
      <c r="Y361" s="88">
        <f t="shared" si="128"/>
        <v>25.160000000000004</v>
      </c>
      <c r="Z361" s="88">
        <f t="shared" si="128"/>
        <v>26.319999999999997</v>
      </c>
      <c r="AA361" s="88">
        <f t="shared" si="128"/>
        <v>27.48</v>
      </c>
      <c r="AB361" s="88">
        <f t="shared" si="128"/>
        <v>28.639999999999993</v>
      </c>
      <c r="AC361" s="88">
        <f t="shared" si="128"/>
        <v>29.800000000000004</v>
      </c>
      <c r="AD361" s="88">
        <f t="shared" si="128"/>
        <v>30.84</v>
      </c>
      <c r="AE361" s="88">
        <f t="shared" si="128"/>
        <v>31.879999999999995</v>
      </c>
      <c r="AF361" s="88">
        <f t="shared" si="128"/>
        <v>32.92</v>
      </c>
      <c r="AG361" s="88">
        <f t="shared" si="128"/>
        <v>33.960000000000008</v>
      </c>
      <c r="AH361" s="88">
        <f t="shared" si="128"/>
        <v>35</v>
      </c>
    </row>
    <row r="362" spans="1:34" x14ac:dyDescent="0.2">
      <c r="A362" s="82">
        <v>23</v>
      </c>
      <c r="B362" s="83">
        <v>2.2000000000000002</v>
      </c>
      <c r="C362" s="84">
        <f t="shared" si="126"/>
        <v>23022</v>
      </c>
      <c r="D362" s="93">
        <f t="shared" ref="D362:AH366" si="129">-(D317-D392)*1/5+D347</f>
        <v>12</v>
      </c>
      <c r="E362" s="93">
        <f t="shared" si="129"/>
        <v>12.480000000000002</v>
      </c>
      <c r="F362" s="93">
        <f t="shared" si="129"/>
        <v>12.959999999999999</v>
      </c>
      <c r="G362" s="93">
        <f t="shared" si="129"/>
        <v>13.440000000000003</v>
      </c>
      <c r="H362" s="93">
        <f t="shared" si="129"/>
        <v>13.920000000000002</v>
      </c>
      <c r="I362" s="93">
        <f t="shared" si="129"/>
        <v>14.400000000000002</v>
      </c>
      <c r="J362" s="93">
        <f t="shared" si="129"/>
        <v>14.879999999999997</v>
      </c>
      <c r="K362" s="93">
        <f t="shared" si="129"/>
        <v>15.36</v>
      </c>
      <c r="L362" s="93">
        <f t="shared" si="129"/>
        <v>15.840000000000003</v>
      </c>
      <c r="M362" s="93">
        <f t="shared" si="129"/>
        <v>16.320000000000007</v>
      </c>
      <c r="N362" s="93">
        <f t="shared" si="129"/>
        <v>16.800000000000004</v>
      </c>
      <c r="O362" s="93">
        <f t="shared" si="129"/>
        <v>17.559999999999999</v>
      </c>
      <c r="P362" s="93">
        <f t="shared" si="129"/>
        <v>18.320000000000004</v>
      </c>
      <c r="Q362" s="93">
        <f t="shared" si="129"/>
        <v>19.079999999999998</v>
      </c>
      <c r="R362" s="93">
        <f t="shared" si="129"/>
        <v>19.840000000000003</v>
      </c>
      <c r="S362" s="93">
        <f t="shared" si="129"/>
        <v>20.599999999999998</v>
      </c>
      <c r="T362" s="93">
        <f t="shared" si="129"/>
        <v>21.48</v>
      </c>
      <c r="U362" s="93">
        <f t="shared" si="129"/>
        <v>22.360000000000003</v>
      </c>
      <c r="V362" s="93">
        <f t="shared" si="129"/>
        <v>23.240000000000006</v>
      </c>
      <c r="W362" s="93">
        <f t="shared" si="129"/>
        <v>24.119999999999997</v>
      </c>
      <c r="X362" s="93">
        <f t="shared" si="129"/>
        <v>25</v>
      </c>
      <c r="Y362" s="93">
        <f t="shared" si="129"/>
        <v>26.039999999999996</v>
      </c>
      <c r="Z362" s="93">
        <f t="shared" si="129"/>
        <v>27.080000000000002</v>
      </c>
      <c r="AA362" s="93">
        <f t="shared" si="129"/>
        <v>28.119999999999997</v>
      </c>
      <c r="AB362" s="93">
        <f t="shared" si="129"/>
        <v>29.160000000000004</v>
      </c>
      <c r="AC362" s="93">
        <f t="shared" si="129"/>
        <v>30.199999999999996</v>
      </c>
      <c r="AD362" s="93">
        <f t="shared" si="129"/>
        <v>31.36</v>
      </c>
      <c r="AE362" s="93">
        <f t="shared" si="129"/>
        <v>32.520000000000003</v>
      </c>
      <c r="AF362" s="93">
        <f t="shared" si="129"/>
        <v>33.680000000000007</v>
      </c>
      <c r="AG362" s="93">
        <f t="shared" si="129"/>
        <v>34.839999999999989</v>
      </c>
      <c r="AH362" s="93">
        <f t="shared" si="129"/>
        <v>36</v>
      </c>
    </row>
    <row r="363" spans="1:34" x14ac:dyDescent="0.2">
      <c r="A363" s="82">
        <v>23</v>
      </c>
      <c r="B363" s="92">
        <v>2.4</v>
      </c>
      <c r="C363" s="84">
        <f t="shared" si="126"/>
        <v>23024</v>
      </c>
      <c r="D363" s="88">
        <f t="shared" si="129"/>
        <v>12</v>
      </c>
      <c r="E363" s="88">
        <f t="shared" si="129"/>
        <v>12.480000000000002</v>
      </c>
      <c r="F363" s="88">
        <f t="shared" si="129"/>
        <v>12.959999999999999</v>
      </c>
      <c r="G363" s="88">
        <f t="shared" si="129"/>
        <v>13.440000000000003</v>
      </c>
      <c r="H363" s="88">
        <f t="shared" si="129"/>
        <v>13.920000000000002</v>
      </c>
      <c r="I363" s="88">
        <f t="shared" si="129"/>
        <v>14.400000000000002</v>
      </c>
      <c r="J363" s="88">
        <f t="shared" si="129"/>
        <v>14.959999999999999</v>
      </c>
      <c r="K363" s="88">
        <f t="shared" si="129"/>
        <v>15.520000000000003</v>
      </c>
      <c r="L363" s="88">
        <f t="shared" si="129"/>
        <v>16.079999999999998</v>
      </c>
      <c r="M363" s="88">
        <f t="shared" si="129"/>
        <v>16.640000000000004</v>
      </c>
      <c r="N363" s="88">
        <f t="shared" si="129"/>
        <v>17.199999999999996</v>
      </c>
      <c r="O363" s="88">
        <f t="shared" si="129"/>
        <v>17.88</v>
      </c>
      <c r="P363" s="88">
        <f t="shared" si="129"/>
        <v>18.560000000000002</v>
      </c>
      <c r="Q363" s="88">
        <f t="shared" si="129"/>
        <v>19.240000000000002</v>
      </c>
      <c r="R363" s="88">
        <f t="shared" si="129"/>
        <v>19.919999999999998</v>
      </c>
      <c r="S363" s="88">
        <f t="shared" si="129"/>
        <v>20.599999999999998</v>
      </c>
      <c r="T363" s="88">
        <f t="shared" si="129"/>
        <v>21.560000000000002</v>
      </c>
      <c r="U363" s="88">
        <f t="shared" si="129"/>
        <v>22.519999999999996</v>
      </c>
      <c r="V363" s="88">
        <f t="shared" si="129"/>
        <v>23.48</v>
      </c>
      <c r="W363" s="88">
        <f t="shared" si="129"/>
        <v>24.440000000000005</v>
      </c>
      <c r="X363" s="88">
        <f t="shared" si="129"/>
        <v>25.400000000000002</v>
      </c>
      <c r="Y363" s="88">
        <f t="shared" si="129"/>
        <v>26.479999999999997</v>
      </c>
      <c r="Z363" s="88">
        <f t="shared" si="129"/>
        <v>27.560000000000002</v>
      </c>
      <c r="AA363" s="88">
        <f t="shared" si="129"/>
        <v>28.640000000000008</v>
      </c>
      <c r="AB363" s="88">
        <f t="shared" si="129"/>
        <v>29.72000000000001</v>
      </c>
      <c r="AC363" s="88">
        <f t="shared" si="129"/>
        <v>30.800000000000004</v>
      </c>
      <c r="AD363" s="88">
        <f t="shared" si="129"/>
        <v>32.039999999999992</v>
      </c>
      <c r="AE363" s="88">
        <f t="shared" si="129"/>
        <v>33.28</v>
      </c>
      <c r="AF363" s="88">
        <f t="shared" si="129"/>
        <v>34.52000000000001</v>
      </c>
      <c r="AG363" s="88">
        <f t="shared" si="129"/>
        <v>35.76</v>
      </c>
      <c r="AH363" s="88">
        <f t="shared" si="129"/>
        <v>37</v>
      </c>
    </row>
    <row r="364" spans="1:34" x14ac:dyDescent="0.2">
      <c r="A364" s="82">
        <v>23</v>
      </c>
      <c r="B364" s="83">
        <v>2.6</v>
      </c>
      <c r="C364" s="84">
        <f t="shared" si="126"/>
        <v>23026</v>
      </c>
      <c r="D364" s="93">
        <f t="shared" si="129"/>
        <v>12</v>
      </c>
      <c r="E364" s="93">
        <f t="shared" si="129"/>
        <v>12.480000000000002</v>
      </c>
      <c r="F364" s="93">
        <f t="shared" si="129"/>
        <v>12.959999999999999</v>
      </c>
      <c r="G364" s="93">
        <f t="shared" si="129"/>
        <v>13.440000000000003</v>
      </c>
      <c r="H364" s="93">
        <f t="shared" si="129"/>
        <v>13.920000000000002</v>
      </c>
      <c r="I364" s="93">
        <f t="shared" si="129"/>
        <v>14.400000000000002</v>
      </c>
      <c r="J364" s="93">
        <f t="shared" si="129"/>
        <v>15.08</v>
      </c>
      <c r="K364" s="93">
        <f t="shared" si="129"/>
        <v>15.759999999999998</v>
      </c>
      <c r="L364" s="93">
        <f t="shared" si="129"/>
        <v>16.440000000000001</v>
      </c>
      <c r="M364" s="93">
        <f t="shared" si="129"/>
        <v>17.120000000000005</v>
      </c>
      <c r="N364" s="93">
        <f t="shared" si="129"/>
        <v>17.800000000000004</v>
      </c>
      <c r="O364" s="93">
        <f t="shared" si="129"/>
        <v>18.559999999999999</v>
      </c>
      <c r="P364" s="93">
        <f t="shared" si="129"/>
        <v>19.320000000000004</v>
      </c>
      <c r="Q364" s="93">
        <f t="shared" si="129"/>
        <v>20.079999999999998</v>
      </c>
      <c r="R364" s="93">
        <f t="shared" si="129"/>
        <v>20.840000000000003</v>
      </c>
      <c r="S364" s="93">
        <f t="shared" si="129"/>
        <v>21.599999999999998</v>
      </c>
      <c r="T364" s="93">
        <f t="shared" si="129"/>
        <v>22.48</v>
      </c>
      <c r="U364" s="93">
        <f t="shared" si="129"/>
        <v>23.360000000000003</v>
      </c>
      <c r="V364" s="93">
        <f t="shared" si="129"/>
        <v>24.240000000000006</v>
      </c>
      <c r="W364" s="93">
        <f t="shared" si="129"/>
        <v>25.119999999999997</v>
      </c>
      <c r="X364" s="93">
        <f t="shared" si="129"/>
        <v>26</v>
      </c>
      <c r="Y364" s="93">
        <f t="shared" si="129"/>
        <v>27.039999999999996</v>
      </c>
      <c r="Z364" s="93">
        <f t="shared" si="129"/>
        <v>28.08</v>
      </c>
      <c r="AA364" s="93">
        <f t="shared" si="129"/>
        <v>29.119999999999997</v>
      </c>
      <c r="AB364" s="93">
        <f t="shared" si="129"/>
        <v>30.160000000000004</v>
      </c>
      <c r="AC364" s="93">
        <f t="shared" si="129"/>
        <v>31.199999999999996</v>
      </c>
      <c r="AD364" s="93">
        <f t="shared" si="129"/>
        <v>32.440000000000005</v>
      </c>
      <c r="AE364" s="93">
        <f t="shared" si="129"/>
        <v>33.679999999999993</v>
      </c>
      <c r="AF364" s="93">
        <f t="shared" si="129"/>
        <v>34.92</v>
      </c>
      <c r="AG364" s="93">
        <f t="shared" si="129"/>
        <v>36.160000000000011</v>
      </c>
      <c r="AH364" s="93">
        <f t="shared" si="129"/>
        <v>37.399999999999991</v>
      </c>
    </row>
    <row r="365" spans="1:34" x14ac:dyDescent="0.2">
      <c r="A365" s="82">
        <v>23</v>
      </c>
      <c r="B365" s="92">
        <v>2.8</v>
      </c>
      <c r="C365" s="84">
        <f t="shared" si="126"/>
        <v>23028</v>
      </c>
      <c r="D365" s="88">
        <f t="shared" si="129"/>
        <v>12.400000000000002</v>
      </c>
      <c r="E365" s="88">
        <f t="shared" si="129"/>
        <v>12.88</v>
      </c>
      <c r="F365" s="88">
        <f t="shared" si="129"/>
        <v>13.36</v>
      </c>
      <c r="G365" s="88">
        <f t="shared" si="129"/>
        <v>13.840000000000003</v>
      </c>
      <c r="H365" s="88">
        <f t="shared" si="129"/>
        <v>14.320000000000004</v>
      </c>
      <c r="I365" s="88">
        <f t="shared" si="129"/>
        <v>14.800000000000002</v>
      </c>
      <c r="J365" s="88">
        <f t="shared" si="129"/>
        <v>15.400000000000004</v>
      </c>
      <c r="K365" s="88">
        <f t="shared" si="129"/>
        <v>15.999999999999998</v>
      </c>
      <c r="L365" s="88">
        <f t="shared" si="129"/>
        <v>16.599999999999998</v>
      </c>
      <c r="M365" s="88">
        <f t="shared" si="129"/>
        <v>17.2</v>
      </c>
      <c r="N365" s="88">
        <f t="shared" si="129"/>
        <v>17.800000000000004</v>
      </c>
      <c r="O365" s="88">
        <f t="shared" si="129"/>
        <v>18.559999999999999</v>
      </c>
      <c r="P365" s="88">
        <f t="shared" si="129"/>
        <v>19.320000000000004</v>
      </c>
      <c r="Q365" s="88">
        <f t="shared" si="129"/>
        <v>20.079999999999998</v>
      </c>
      <c r="R365" s="88">
        <f t="shared" si="129"/>
        <v>20.840000000000003</v>
      </c>
      <c r="S365" s="88">
        <f t="shared" si="129"/>
        <v>21.599999999999998</v>
      </c>
      <c r="T365" s="88">
        <f t="shared" si="129"/>
        <v>22.560000000000002</v>
      </c>
      <c r="U365" s="88">
        <f t="shared" si="129"/>
        <v>23.519999999999996</v>
      </c>
      <c r="V365" s="88">
        <f t="shared" si="129"/>
        <v>24.48</v>
      </c>
      <c r="W365" s="88">
        <f t="shared" si="129"/>
        <v>25.440000000000005</v>
      </c>
      <c r="X365" s="88">
        <f t="shared" si="129"/>
        <v>26.400000000000002</v>
      </c>
      <c r="Y365" s="88">
        <f t="shared" si="129"/>
        <v>27.559999999999995</v>
      </c>
      <c r="Z365" s="88">
        <f t="shared" si="129"/>
        <v>28.72</v>
      </c>
      <c r="AA365" s="88">
        <f t="shared" si="129"/>
        <v>29.880000000000003</v>
      </c>
      <c r="AB365" s="88">
        <f t="shared" si="129"/>
        <v>31.040000000000003</v>
      </c>
      <c r="AC365" s="88">
        <f t="shared" si="129"/>
        <v>32.199999999999996</v>
      </c>
      <c r="AD365" s="88">
        <f t="shared" si="129"/>
        <v>33.440000000000005</v>
      </c>
      <c r="AE365" s="88">
        <f t="shared" si="129"/>
        <v>34.679999999999993</v>
      </c>
      <c r="AF365" s="88">
        <f t="shared" si="129"/>
        <v>35.92</v>
      </c>
      <c r="AG365" s="88">
        <f t="shared" si="129"/>
        <v>37.160000000000011</v>
      </c>
      <c r="AH365" s="88">
        <f t="shared" si="129"/>
        <v>38.399999999999991</v>
      </c>
    </row>
    <row r="366" spans="1:34" x14ac:dyDescent="0.2">
      <c r="A366" s="82">
        <v>23</v>
      </c>
      <c r="B366" s="83">
        <v>3</v>
      </c>
      <c r="C366" s="84">
        <f t="shared" si="126"/>
        <v>23030</v>
      </c>
      <c r="D366" s="93">
        <f t="shared" si="129"/>
        <v>13</v>
      </c>
      <c r="E366" s="93">
        <f t="shared" si="129"/>
        <v>13.479999999999999</v>
      </c>
      <c r="F366" s="93">
        <f t="shared" si="129"/>
        <v>13.96</v>
      </c>
      <c r="G366" s="93">
        <f t="shared" si="129"/>
        <v>14.440000000000001</v>
      </c>
      <c r="H366" s="93">
        <f t="shared" si="129"/>
        <v>14.920000000000005</v>
      </c>
      <c r="I366" s="93">
        <f t="shared" si="129"/>
        <v>15.400000000000002</v>
      </c>
      <c r="J366" s="93">
        <f t="shared" si="129"/>
        <v>15.959999999999999</v>
      </c>
      <c r="K366" s="93">
        <f t="shared" si="129"/>
        <v>16.520000000000003</v>
      </c>
      <c r="L366" s="93">
        <f t="shared" si="129"/>
        <v>17.079999999999998</v>
      </c>
      <c r="M366" s="93">
        <f t="shared" si="129"/>
        <v>17.640000000000004</v>
      </c>
      <c r="N366" s="93">
        <f t="shared" si="129"/>
        <v>18.199999999999996</v>
      </c>
      <c r="O366" s="93">
        <f t="shared" si="129"/>
        <v>18.96</v>
      </c>
      <c r="P366" s="93">
        <f t="shared" si="129"/>
        <v>19.719999999999995</v>
      </c>
      <c r="Q366" s="93">
        <f t="shared" si="129"/>
        <v>20.48</v>
      </c>
      <c r="R366" s="93">
        <f t="shared" si="129"/>
        <v>21.240000000000006</v>
      </c>
      <c r="S366" s="93">
        <f t="shared" si="129"/>
        <v>22</v>
      </c>
      <c r="T366" s="93">
        <f t="shared" si="129"/>
        <v>22.960000000000004</v>
      </c>
      <c r="U366" s="93">
        <f t="shared" si="129"/>
        <v>23.919999999999998</v>
      </c>
      <c r="V366" s="93">
        <f t="shared" si="129"/>
        <v>24.880000000000003</v>
      </c>
      <c r="W366" s="93">
        <f t="shared" si="129"/>
        <v>25.839999999999996</v>
      </c>
      <c r="X366" s="93">
        <f t="shared" si="129"/>
        <v>26.800000000000004</v>
      </c>
      <c r="Y366" s="93">
        <f t="shared" si="129"/>
        <v>27.96</v>
      </c>
      <c r="Z366" s="93">
        <f t="shared" si="129"/>
        <v>29.119999999999997</v>
      </c>
      <c r="AA366" s="93">
        <f t="shared" si="129"/>
        <v>30.279999999999994</v>
      </c>
      <c r="AB366" s="93">
        <f t="shared" si="129"/>
        <v>31.439999999999998</v>
      </c>
      <c r="AC366" s="93">
        <f t="shared" si="129"/>
        <v>32.600000000000009</v>
      </c>
      <c r="AD366" s="93">
        <f t="shared" si="129"/>
        <v>33.839999999999996</v>
      </c>
      <c r="AE366" s="93">
        <f t="shared" si="129"/>
        <v>35.080000000000005</v>
      </c>
      <c r="AF366" s="93">
        <f t="shared" si="129"/>
        <v>36.319999999999993</v>
      </c>
      <c r="AG366" s="93">
        <f t="shared" si="129"/>
        <v>37.56</v>
      </c>
      <c r="AH366" s="93">
        <f t="shared" si="129"/>
        <v>38.800000000000004</v>
      </c>
    </row>
    <row r="367" spans="1:34" x14ac:dyDescent="0.2">
      <c r="A367" s="82">
        <v>24</v>
      </c>
      <c r="B367" s="83">
        <v>0</v>
      </c>
      <c r="C367" s="84">
        <f t="shared" si="126"/>
        <v>24000</v>
      </c>
      <c r="D367" s="93">
        <v>8.8000000000000007</v>
      </c>
      <c r="E367" s="93">
        <v>9.24</v>
      </c>
      <c r="F367" s="93">
        <v>9.68</v>
      </c>
      <c r="G367" s="93">
        <v>10.119999999999999</v>
      </c>
      <c r="H367" s="93">
        <v>10.56</v>
      </c>
      <c r="I367" s="93">
        <v>11</v>
      </c>
      <c r="J367" s="93">
        <v>11.4</v>
      </c>
      <c r="K367" s="93">
        <v>11.8</v>
      </c>
      <c r="L367" s="93">
        <v>12.2</v>
      </c>
      <c r="M367" s="93">
        <v>12.6</v>
      </c>
      <c r="N367" s="93">
        <v>13</v>
      </c>
      <c r="O367" s="93">
        <v>13.48</v>
      </c>
      <c r="P367" s="93">
        <v>13.96</v>
      </c>
      <c r="Q367" s="93">
        <v>14.44</v>
      </c>
      <c r="R367" s="93">
        <v>14.92</v>
      </c>
      <c r="S367" s="93">
        <v>15.4</v>
      </c>
      <c r="T367" s="93">
        <v>16.04</v>
      </c>
      <c r="U367" s="93">
        <v>16.68</v>
      </c>
      <c r="V367" s="93">
        <v>17.32</v>
      </c>
      <c r="W367" s="93">
        <v>17.96</v>
      </c>
      <c r="X367" s="93">
        <v>18.600000000000001</v>
      </c>
      <c r="Y367" s="93">
        <v>19.28</v>
      </c>
      <c r="Z367" s="93">
        <v>19.96</v>
      </c>
      <c r="AA367" s="93">
        <v>20.64</v>
      </c>
      <c r="AB367" s="93">
        <v>21.32</v>
      </c>
      <c r="AC367" s="93">
        <v>22</v>
      </c>
      <c r="AD367" s="93">
        <v>22.68</v>
      </c>
      <c r="AE367" s="93">
        <v>23.36</v>
      </c>
      <c r="AF367" s="93">
        <v>24.04</v>
      </c>
      <c r="AG367" s="93">
        <v>24.72</v>
      </c>
      <c r="AH367" s="93">
        <v>25.4</v>
      </c>
    </row>
    <row r="368" spans="1:34" x14ac:dyDescent="0.2">
      <c r="A368" s="82">
        <v>24</v>
      </c>
      <c r="B368" s="86">
        <v>0.4</v>
      </c>
      <c r="C368" s="84">
        <f t="shared" si="126"/>
        <v>24004</v>
      </c>
      <c r="D368" s="88">
        <f t="shared" ref="D368:AH376" si="130">-(D308-D383)*1/5+D353</f>
        <v>8.7999999999999972</v>
      </c>
      <c r="E368" s="88">
        <f t="shared" si="130"/>
        <v>9.24</v>
      </c>
      <c r="F368" s="88">
        <f t="shared" si="130"/>
        <v>9.6800000000000033</v>
      </c>
      <c r="G368" s="88">
        <f t="shared" si="130"/>
        <v>10.119999999999999</v>
      </c>
      <c r="H368" s="88">
        <f t="shared" si="130"/>
        <v>10.560000000000002</v>
      </c>
      <c r="I368" s="88">
        <f t="shared" si="130"/>
        <v>11</v>
      </c>
      <c r="J368" s="88">
        <f t="shared" si="130"/>
        <v>11.4</v>
      </c>
      <c r="K368" s="88">
        <f t="shared" si="130"/>
        <v>11.8</v>
      </c>
      <c r="L368" s="88">
        <f t="shared" si="130"/>
        <v>12.2</v>
      </c>
      <c r="M368" s="88">
        <f t="shared" si="130"/>
        <v>12.599999999999998</v>
      </c>
      <c r="N368" s="88">
        <f t="shared" si="130"/>
        <v>13</v>
      </c>
      <c r="O368" s="88">
        <f t="shared" si="130"/>
        <v>13.479999999999999</v>
      </c>
      <c r="P368" s="88">
        <f t="shared" si="130"/>
        <v>13.96</v>
      </c>
      <c r="Q368" s="88">
        <f t="shared" si="130"/>
        <v>14.440000000000001</v>
      </c>
      <c r="R368" s="88">
        <f t="shared" si="130"/>
        <v>14.920000000000002</v>
      </c>
      <c r="S368" s="88">
        <f t="shared" si="130"/>
        <v>15.400000000000004</v>
      </c>
      <c r="T368" s="88">
        <f t="shared" si="130"/>
        <v>16.039999999999996</v>
      </c>
      <c r="U368" s="88">
        <f t="shared" si="130"/>
        <v>16.68</v>
      </c>
      <c r="V368" s="88">
        <f t="shared" si="130"/>
        <v>17.320000000000004</v>
      </c>
      <c r="W368" s="88">
        <f t="shared" si="130"/>
        <v>17.959999999999994</v>
      </c>
      <c r="X368" s="88">
        <f t="shared" si="130"/>
        <v>18.599999999999994</v>
      </c>
      <c r="Y368" s="88">
        <f t="shared" si="130"/>
        <v>19.28</v>
      </c>
      <c r="Z368" s="88">
        <f t="shared" si="130"/>
        <v>19.960000000000008</v>
      </c>
      <c r="AA368" s="88">
        <f t="shared" si="130"/>
        <v>20.64</v>
      </c>
      <c r="AB368" s="88">
        <f t="shared" si="130"/>
        <v>21.320000000000007</v>
      </c>
      <c r="AC368" s="88">
        <f t="shared" si="130"/>
        <v>22</v>
      </c>
      <c r="AD368" s="88">
        <f t="shared" si="130"/>
        <v>22.680000000000007</v>
      </c>
      <c r="AE368" s="88">
        <f t="shared" si="130"/>
        <v>23.36</v>
      </c>
      <c r="AF368" s="88">
        <f t="shared" si="130"/>
        <v>24.040000000000006</v>
      </c>
      <c r="AG368" s="88">
        <f t="shared" si="130"/>
        <v>24.72</v>
      </c>
      <c r="AH368" s="88">
        <f t="shared" si="130"/>
        <v>25.400000000000006</v>
      </c>
    </row>
    <row r="369" spans="1:34" x14ac:dyDescent="0.2">
      <c r="A369" s="82">
        <v>24</v>
      </c>
      <c r="B369" s="83">
        <v>0.6</v>
      </c>
      <c r="C369" s="84">
        <f t="shared" si="126"/>
        <v>24006</v>
      </c>
      <c r="D369" s="93">
        <f t="shared" si="130"/>
        <v>9</v>
      </c>
      <c r="E369" s="93">
        <f t="shared" si="130"/>
        <v>9.4</v>
      </c>
      <c r="F369" s="93">
        <f t="shared" si="130"/>
        <v>9.8000000000000007</v>
      </c>
      <c r="G369" s="93">
        <f t="shared" si="130"/>
        <v>10.200000000000001</v>
      </c>
      <c r="H369" s="93">
        <f t="shared" si="130"/>
        <v>10.600000000000001</v>
      </c>
      <c r="I369" s="93">
        <f t="shared" si="130"/>
        <v>11</v>
      </c>
      <c r="J369" s="93">
        <f t="shared" si="130"/>
        <v>11.440000000000003</v>
      </c>
      <c r="K369" s="93">
        <f t="shared" si="130"/>
        <v>11.879999999999999</v>
      </c>
      <c r="L369" s="93">
        <f t="shared" si="130"/>
        <v>12.320000000000004</v>
      </c>
      <c r="M369" s="93">
        <f t="shared" si="130"/>
        <v>12.760000000000002</v>
      </c>
      <c r="N369" s="93">
        <f t="shared" si="130"/>
        <v>13.200000000000003</v>
      </c>
      <c r="O369" s="93">
        <f t="shared" si="130"/>
        <v>13.639999999999997</v>
      </c>
      <c r="P369" s="93">
        <f t="shared" si="130"/>
        <v>14.079999999999998</v>
      </c>
      <c r="Q369" s="93">
        <f t="shared" si="130"/>
        <v>14.520000000000003</v>
      </c>
      <c r="R369" s="93">
        <f t="shared" si="130"/>
        <v>14.960000000000006</v>
      </c>
      <c r="S369" s="93">
        <f t="shared" si="130"/>
        <v>15.400000000000004</v>
      </c>
      <c r="T369" s="93">
        <f t="shared" si="130"/>
        <v>16.079999999999998</v>
      </c>
      <c r="U369" s="93">
        <f t="shared" si="130"/>
        <v>16.760000000000005</v>
      </c>
      <c r="V369" s="93">
        <f t="shared" si="130"/>
        <v>17.439999999999998</v>
      </c>
      <c r="W369" s="93">
        <f t="shared" si="130"/>
        <v>18.120000000000005</v>
      </c>
      <c r="X369" s="93">
        <f t="shared" si="130"/>
        <v>18.799999999999997</v>
      </c>
      <c r="Y369" s="93">
        <f t="shared" si="130"/>
        <v>19.480000000000004</v>
      </c>
      <c r="Z369" s="93">
        <f t="shared" si="130"/>
        <v>20.159999999999997</v>
      </c>
      <c r="AA369" s="93">
        <f t="shared" si="130"/>
        <v>20.840000000000003</v>
      </c>
      <c r="AB369" s="93">
        <f t="shared" si="130"/>
        <v>21.52000000000001</v>
      </c>
      <c r="AC369" s="93">
        <f t="shared" si="130"/>
        <v>22.200000000000003</v>
      </c>
      <c r="AD369" s="93">
        <f t="shared" si="130"/>
        <v>23.040000000000006</v>
      </c>
      <c r="AE369" s="93">
        <f t="shared" si="130"/>
        <v>23.879999999999995</v>
      </c>
      <c r="AF369" s="93">
        <f t="shared" si="130"/>
        <v>24.72</v>
      </c>
      <c r="AG369" s="93">
        <f t="shared" si="130"/>
        <v>25.560000000000002</v>
      </c>
      <c r="AH369" s="93">
        <f t="shared" si="130"/>
        <v>26.400000000000006</v>
      </c>
    </row>
    <row r="370" spans="1:34" x14ac:dyDescent="0.2">
      <c r="A370" s="82">
        <v>24</v>
      </c>
      <c r="B370" s="92">
        <v>0.8</v>
      </c>
      <c r="C370" s="84">
        <f t="shared" si="126"/>
        <v>24008</v>
      </c>
      <c r="D370" s="88">
        <f t="shared" si="130"/>
        <v>9.7999999999999972</v>
      </c>
      <c r="E370" s="88">
        <f t="shared" si="130"/>
        <v>10.040000000000001</v>
      </c>
      <c r="F370" s="88">
        <f t="shared" si="130"/>
        <v>10.279999999999998</v>
      </c>
      <c r="G370" s="88">
        <f t="shared" si="130"/>
        <v>10.520000000000001</v>
      </c>
      <c r="H370" s="88">
        <f t="shared" si="130"/>
        <v>10.759999999999998</v>
      </c>
      <c r="I370" s="88">
        <f t="shared" si="130"/>
        <v>11</v>
      </c>
      <c r="J370" s="88">
        <f t="shared" si="130"/>
        <v>11.440000000000003</v>
      </c>
      <c r="K370" s="88">
        <f t="shared" si="130"/>
        <v>11.879999999999999</v>
      </c>
      <c r="L370" s="88">
        <f t="shared" si="130"/>
        <v>12.320000000000004</v>
      </c>
      <c r="M370" s="88">
        <f t="shared" si="130"/>
        <v>12.760000000000002</v>
      </c>
      <c r="N370" s="88">
        <f t="shared" si="130"/>
        <v>13.200000000000003</v>
      </c>
      <c r="O370" s="88">
        <f t="shared" si="130"/>
        <v>13.84</v>
      </c>
      <c r="P370" s="88">
        <f t="shared" si="130"/>
        <v>14.479999999999997</v>
      </c>
      <c r="Q370" s="88">
        <f t="shared" si="130"/>
        <v>15.120000000000001</v>
      </c>
      <c r="R370" s="88">
        <f t="shared" si="130"/>
        <v>15.760000000000003</v>
      </c>
      <c r="S370" s="88">
        <f t="shared" si="130"/>
        <v>16.400000000000006</v>
      </c>
      <c r="T370" s="88">
        <f t="shared" si="130"/>
        <v>17.039999999999996</v>
      </c>
      <c r="U370" s="88">
        <f t="shared" si="130"/>
        <v>17.68</v>
      </c>
      <c r="V370" s="88">
        <f t="shared" si="130"/>
        <v>18.320000000000004</v>
      </c>
      <c r="W370" s="88">
        <f t="shared" si="130"/>
        <v>18.960000000000008</v>
      </c>
      <c r="X370" s="88">
        <f t="shared" si="130"/>
        <v>19.599999999999994</v>
      </c>
      <c r="Y370" s="88">
        <f t="shared" si="130"/>
        <v>20.320000000000004</v>
      </c>
      <c r="Z370" s="88">
        <f t="shared" si="130"/>
        <v>21.04</v>
      </c>
      <c r="AA370" s="88">
        <f t="shared" si="130"/>
        <v>21.760000000000009</v>
      </c>
      <c r="AB370" s="88">
        <f t="shared" si="130"/>
        <v>22.480000000000004</v>
      </c>
      <c r="AC370" s="88">
        <f t="shared" si="130"/>
        <v>23.200000000000003</v>
      </c>
      <c r="AD370" s="88">
        <f t="shared" si="130"/>
        <v>24.08</v>
      </c>
      <c r="AE370" s="88">
        <f t="shared" si="130"/>
        <v>24.960000000000008</v>
      </c>
      <c r="AF370" s="88">
        <f t="shared" si="130"/>
        <v>25.840000000000007</v>
      </c>
      <c r="AG370" s="88">
        <f t="shared" si="130"/>
        <v>26.72</v>
      </c>
      <c r="AH370" s="88">
        <f t="shared" si="130"/>
        <v>27.599999999999994</v>
      </c>
    </row>
    <row r="371" spans="1:34" x14ac:dyDescent="0.2">
      <c r="A371" s="82">
        <v>24</v>
      </c>
      <c r="B371" s="83">
        <v>1</v>
      </c>
      <c r="C371" s="84">
        <f t="shared" si="126"/>
        <v>24010</v>
      </c>
      <c r="D371" s="93">
        <f t="shared" si="130"/>
        <v>9.7999999999999972</v>
      </c>
      <c r="E371" s="93">
        <f t="shared" si="130"/>
        <v>10.079999999999997</v>
      </c>
      <c r="F371" s="93">
        <f t="shared" si="130"/>
        <v>10.359999999999996</v>
      </c>
      <c r="G371" s="93">
        <f t="shared" si="130"/>
        <v>10.639999999999995</v>
      </c>
      <c r="H371" s="93">
        <f t="shared" si="130"/>
        <v>10.919999999999995</v>
      </c>
      <c r="I371" s="93">
        <f t="shared" si="130"/>
        <v>11.200000000000003</v>
      </c>
      <c r="J371" s="93">
        <f t="shared" si="130"/>
        <v>11.64</v>
      </c>
      <c r="K371" s="93">
        <f t="shared" si="130"/>
        <v>12.079999999999998</v>
      </c>
      <c r="L371" s="93">
        <f t="shared" si="130"/>
        <v>12.520000000000003</v>
      </c>
      <c r="M371" s="93">
        <f t="shared" si="130"/>
        <v>12.960000000000003</v>
      </c>
      <c r="N371" s="93">
        <f t="shared" si="130"/>
        <v>13.400000000000002</v>
      </c>
      <c r="O371" s="93">
        <f t="shared" si="130"/>
        <v>14.000000000000004</v>
      </c>
      <c r="P371" s="93">
        <f t="shared" si="130"/>
        <v>14.599999999999998</v>
      </c>
      <c r="Q371" s="93">
        <f t="shared" si="130"/>
        <v>15.199999999999998</v>
      </c>
      <c r="R371" s="93">
        <f t="shared" si="130"/>
        <v>15.799999999999997</v>
      </c>
      <c r="S371" s="93">
        <f t="shared" si="130"/>
        <v>16.400000000000006</v>
      </c>
      <c r="T371" s="93">
        <f t="shared" si="130"/>
        <v>17.079999999999998</v>
      </c>
      <c r="U371" s="93">
        <f t="shared" si="130"/>
        <v>17.760000000000005</v>
      </c>
      <c r="V371" s="93">
        <f t="shared" si="130"/>
        <v>18.439999999999998</v>
      </c>
      <c r="W371" s="93">
        <f t="shared" si="130"/>
        <v>19.120000000000005</v>
      </c>
      <c r="X371" s="93">
        <f t="shared" si="130"/>
        <v>19.799999999999997</v>
      </c>
      <c r="Y371" s="93">
        <f t="shared" si="130"/>
        <v>20.680000000000003</v>
      </c>
      <c r="Z371" s="93">
        <f t="shared" si="130"/>
        <v>21.559999999999995</v>
      </c>
      <c r="AA371" s="93">
        <f t="shared" si="130"/>
        <v>22.44</v>
      </c>
      <c r="AB371" s="93">
        <f t="shared" si="130"/>
        <v>23.320000000000007</v>
      </c>
      <c r="AC371" s="93">
        <f t="shared" si="130"/>
        <v>24.200000000000003</v>
      </c>
      <c r="AD371" s="93">
        <f t="shared" si="130"/>
        <v>25.08</v>
      </c>
      <c r="AE371" s="93">
        <f t="shared" si="130"/>
        <v>25.960000000000008</v>
      </c>
      <c r="AF371" s="93">
        <f t="shared" si="130"/>
        <v>26.840000000000007</v>
      </c>
      <c r="AG371" s="93">
        <f t="shared" si="130"/>
        <v>27.72</v>
      </c>
      <c r="AH371" s="93">
        <f t="shared" si="130"/>
        <v>28.599999999999994</v>
      </c>
    </row>
    <row r="372" spans="1:34" x14ac:dyDescent="0.2">
      <c r="A372" s="82">
        <v>24</v>
      </c>
      <c r="B372" s="92">
        <v>1.2</v>
      </c>
      <c r="C372" s="84">
        <f t="shared" si="126"/>
        <v>24012</v>
      </c>
      <c r="D372" s="88">
        <f t="shared" si="130"/>
        <v>9.7999999999999972</v>
      </c>
      <c r="E372" s="88">
        <f t="shared" si="130"/>
        <v>10.24</v>
      </c>
      <c r="F372" s="88">
        <f t="shared" si="130"/>
        <v>10.680000000000003</v>
      </c>
      <c r="G372" s="88">
        <f t="shared" si="130"/>
        <v>11.12</v>
      </c>
      <c r="H372" s="88">
        <f t="shared" si="130"/>
        <v>11.560000000000002</v>
      </c>
      <c r="I372" s="88">
        <f t="shared" si="130"/>
        <v>12</v>
      </c>
      <c r="J372" s="88">
        <f t="shared" si="130"/>
        <v>12.439999999999998</v>
      </c>
      <c r="K372" s="88">
        <f t="shared" si="130"/>
        <v>12.88</v>
      </c>
      <c r="L372" s="88">
        <f t="shared" si="130"/>
        <v>13.32</v>
      </c>
      <c r="M372" s="88">
        <f t="shared" si="130"/>
        <v>13.760000000000005</v>
      </c>
      <c r="N372" s="88">
        <f t="shared" si="130"/>
        <v>14.200000000000003</v>
      </c>
      <c r="O372" s="88">
        <f t="shared" si="130"/>
        <v>14.68</v>
      </c>
      <c r="P372" s="88">
        <f t="shared" si="130"/>
        <v>15.160000000000004</v>
      </c>
      <c r="Q372" s="88">
        <f t="shared" si="130"/>
        <v>15.639999999999999</v>
      </c>
      <c r="R372" s="88">
        <f t="shared" si="130"/>
        <v>16.120000000000005</v>
      </c>
      <c r="S372" s="88">
        <f t="shared" si="130"/>
        <v>16.599999999999994</v>
      </c>
      <c r="T372" s="88">
        <f t="shared" si="130"/>
        <v>17.28</v>
      </c>
      <c r="U372" s="88">
        <f t="shared" si="130"/>
        <v>17.959999999999994</v>
      </c>
      <c r="V372" s="88">
        <f t="shared" si="130"/>
        <v>18.64</v>
      </c>
      <c r="W372" s="88">
        <f t="shared" si="130"/>
        <v>19.320000000000007</v>
      </c>
      <c r="X372" s="88">
        <f t="shared" si="130"/>
        <v>20</v>
      </c>
      <c r="Y372" s="88">
        <f t="shared" si="130"/>
        <v>20.840000000000003</v>
      </c>
      <c r="Z372" s="88">
        <f t="shared" si="130"/>
        <v>21.680000000000007</v>
      </c>
      <c r="AA372" s="88">
        <f t="shared" si="130"/>
        <v>22.519999999999996</v>
      </c>
      <c r="AB372" s="88">
        <f t="shared" si="130"/>
        <v>23.36</v>
      </c>
      <c r="AC372" s="88">
        <f t="shared" si="130"/>
        <v>24.200000000000003</v>
      </c>
      <c r="AD372" s="88">
        <f t="shared" si="130"/>
        <v>25.279999999999994</v>
      </c>
      <c r="AE372" s="88">
        <f t="shared" si="130"/>
        <v>26.36</v>
      </c>
      <c r="AF372" s="88">
        <f t="shared" si="130"/>
        <v>27.440000000000005</v>
      </c>
      <c r="AG372" s="88">
        <f t="shared" si="130"/>
        <v>28.520000000000003</v>
      </c>
      <c r="AH372" s="88">
        <f t="shared" si="130"/>
        <v>29.599999999999994</v>
      </c>
    </row>
    <row r="373" spans="1:34" x14ac:dyDescent="0.2">
      <c r="A373" s="82">
        <v>24</v>
      </c>
      <c r="B373" s="83">
        <v>1.4</v>
      </c>
      <c r="C373" s="84">
        <f t="shared" si="126"/>
        <v>24014</v>
      </c>
      <c r="D373" s="93">
        <f t="shared" si="130"/>
        <v>10</v>
      </c>
      <c r="E373" s="93">
        <f t="shared" si="130"/>
        <v>10.4</v>
      </c>
      <c r="F373" s="93">
        <f t="shared" si="130"/>
        <v>10.8</v>
      </c>
      <c r="G373" s="93">
        <f t="shared" si="130"/>
        <v>11.200000000000001</v>
      </c>
      <c r="H373" s="93">
        <f t="shared" si="130"/>
        <v>11.600000000000001</v>
      </c>
      <c r="I373" s="93">
        <f t="shared" si="130"/>
        <v>12</v>
      </c>
      <c r="J373" s="93">
        <f t="shared" si="130"/>
        <v>12.439999999999998</v>
      </c>
      <c r="K373" s="93">
        <f t="shared" si="130"/>
        <v>12.88</v>
      </c>
      <c r="L373" s="93">
        <f t="shared" si="130"/>
        <v>13.32</v>
      </c>
      <c r="M373" s="93">
        <f t="shared" si="130"/>
        <v>13.760000000000005</v>
      </c>
      <c r="N373" s="93">
        <f t="shared" si="130"/>
        <v>14.200000000000003</v>
      </c>
      <c r="O373" s="93">
        <f t="shared" si="130"/>
        <v>14.839999999999998</v>
      </c>
      <c r="P373" s="93">
        <f t="shared" si="130"/>
        <v>15.479999999999997</v>
      </c>
      <c r="Q373" s="93">
        <f t="shared" si="130"/>
        <v>16.12</v>
      </c>
      <c r="R373" s="93">
        <f t="shared" si="130"/>
        <v>16.760000000000005</v>
      </c>
      <c r="S373" s="93">
        <f t="shared" si="130"/>
        <v>17.400000000000006</v>
      </c>
      <c r="T373" s="93">
        <f t="shared" si="130"/>
        <v>18.079999999999998</v>
      </c>
      <c r="U373" s="93">
        <f t="shared" si="130"/>
        <v>18.760000000000005</v>
      </c>
      <c r="V373" s="93">
        <f t="shared" si="130"/>
        <v>19.439999999999998</v>
      </c>
      <c r="W373" s="93">
        <f t="shared" si="130"/>
        <v>20.120000000000005</v>
      </c>
      <c r="X373" s="93">
        <f t="shared" si="130"/>
        <v>20.799999999999997</v>
      </c>
      <c r="Y373" s="93">
        <f t="shared" si="130"/>
        <v>21.680000000000003</v>
      </c>
      <c r="Z373" s="93">
        <f t="shared" si="130"/>
        <v>22.559999999999995</v>
      </c>
      <c r="AA373" s="93">
        <f t="shared" si="130"/>
        <v>23.44</v>
      </c>
      <c r="AB373" s="93">
        <f t="shared" si="130"/>
        <v>24.320000000000007</v>
      </c>
      <c r="AC373" s="93">
        <f t="shared" si="130"/>
        <v>25.200000000000003</v>
      </c>
      <c r="AD373" s="93">
        <f t="shared" si="130"/>
        <v>26.119999999999997</v>
      </c>
      <c r="AE373" s="93">
        <f t="shared" si="130"/>
        <v>27.040000000000006</v>
      </c>
      <c r="AF373" s="93">
        <f t="shared" si="130"/>
        <v>27.96</v>
      </c>
      <c r="AG373" s="93">
        <f t="shared" si="130"/>
        <v>28.879999999999995</v>
      </c>
      <c r="AH373" s="93">
        <f t="shared" si="130"/>
        <v>29.800000000000008</v>
      </c>
    </row>
    <row r="374" spans="1:34" x14ac:dyDescent="0.2">
      <c r="A374" s="82">
        <v>24</v>
      </c>
      <c r="B374" s="92">
        <v>1.6</v>
      </c>
      <c r="C374" s="84">
        <f t="shared" si="126"/>
        <v>24016</v>
      </c>
      <c r="D374" s="88">
        <f t="shared" si="130"/>
        <v>10</v>
      </c>
      <c r="E374" s="88">
        <f t="shared" si="130"/>
        <v>10.440000000000003</v>
      </c>
      <c r="F374" s="88">
        <f t="shared" si="130"/>
        <v>10.879999999999999</v>
      </c>
      <c r="G374" s="88">
        <f t="shared" si="130"/>
        <v>11.320000000000002</v>
      </c>
      <c r="H374" s="88">
        <f t="shared" si="130"/>
        <v>11.759999999999998</v>
      </c>
      <c r="I374" s="88">
        <f t="shared" si="130"/>
        <v>12.200000000000003</v>
      </c>
      <c r="J374" s="88">
        <f t="shared" si="130"/>
        <v>12.639999999999999</v>
      </c>
      <c r="K374" s="88">
        <f t="shared" si="130"/>
        <v>13.079999999999998</v>
      </c>
      <c r="L374" s="88">
        <f t="shared" si="130"/>
        <v>13.520000000000003</v>
      </c>
      <c r="M374" s="88">
        <f t="shared" si="130"/>
        <v>13.960000000000004</v>
      </c>
      <c r="N374" s="88">
        <f t="shared" si="130"/>
        <v>14.400000000000002</v>
      </c>
      <c r="O374" s="88">
        <f t="shared" si="130"/>
        <v>15.039999999999997</v>
      </c>
      <c r="P374" s="88">
        <f t="shared" si="130"/>
        <v>15.68</v>
      </c>
      <c r="Q374" s="88">
        <f t="shared" si="130"/>
        <v>16.320000000000004</v>
      </c>
      <c r="R374" s="88">
        <f t="shared" si="130"/>
        <v>16.959999999999994</v>
      </c>
      <c r="S374" s="88">
        <f t="shared" si="130"/>
        <v>17.599999999999994</v>
      </c>
      <c r="T374" s="88">
        <f t="shared" si="130"/>
        <v>18.28</v>
      </c>
      <c r="U374" s="88">
        <f t="shared" si="130"/>
        <v>18.960000000000008</v>
      </c>
      <c r="V374" s="88">
        <f t="shared" si="130"/>
        <v>19.64</v>
      </c>
      <c r="W374" s="88">
        <f t="shared" si="130"/>
        <v>20.320000000000007</v>
      </c>
      <c r="X374" s="88">
        <f t="shared" si="130"/>
        <v>21</v>
      </c>
      <c r="Y374" s="88">
        <f t="shared" si="130"/>
        <v>21.880000000000006</v>
      </c>
      <c r="Z374" s="88">
        <f t="shared" si="130"/>
        <v>22.759999999999998</v>
      </c>
      <c r="AA374" s="88">
        <f t="shared" si="130"/>
        <v>23.640000000000008</v>
      </c>
      <c r="AB374" s="88">
        <f t="shared" si="130"/>
        <v>24.520000000000003</v>
      </c>
      <c r="AC374" s="88">
        <f t="shared" si="130"/>
        <v>25.400000000000006</v>
      </c>
      <c r="AD374" s="88">
        <f t="shared" si="130"/>
        <v>26.48</v>
      </c>
      <c r="AE374" s="88">
        <f t="shared" si="130"/>
        <v>27.559999999999995</v>
      </c>
      <c r="AF374" s="88">
        <f t="shared" si="130"/>
        <v>28.639999999999993</v>
      </c>
      <c r="AG374" s="88">
        <f t="shared" si="130"/>
        <v>29.72</v>
      </c>
      <c r="AH374" s="88">
        <f t="shared" si="130"/>
        <v>30.800000000000008</v>
      </c>
    </row>
    <row r="375" spans="1:34" x14ac:dyDescent="0.2">
      <c r="A375" s="82">
        <v>24</v>
      </c>
      <c r="B375" s="83">
        <v>1.8</v>
      </c>
      <c r="C375" s="84">
        <f t="shared" si="126"/>
        <v>24018</v>
      </c>
      <c r="D375" s="93">
        <f t="shared" si="130"/>
        <v>10.799999999999997</v>
      </c>
      <c r="E375" s="93">
        <f t="shared" si="130"/>
        <v>11.079999999999997</v>
      </c>
      <c r="F375" s="93">
        <f t="shared" si="130"/>
        <v>11.359999999999996</v>
      </c>
      <c r="G375" s="93">
        <f t="shared" si="130"/>
        <v>11.639999999999995</v>
      </c>
      <c r="H375" s="93">
        <f t="shared" si="130"/>
        <v>11.919999999999995</v>
      </c>
      <c r="I375" s="93">
        <f t="shared" si="130"/>
        <v>12.200000000000003</v>
      </c>
      <c r="J375" s="93">
        <f t="shared" si="130"/>
        <v>12.799999999999999</v>
      </c>
      <c r="K375" s="93">
        <f t="shared" si="130"/>
        <v>13.4</v>
      </c>
      <c r="L375" s="93">
        <f t="shared" si="130"/>
        <v>13.999999999999996</v>
      </c>
      <c r="M375" s="93">
        <f t="shared" si="130"/>
        <v>14.599999999999998</v>
      </c>
      <c r="N375" s="93">
        <f t="shared" si="130"/>
        <v>15.200000000000003</v>
      </c>
      <c r="O375" s="93">
        <f t="shared" si="130"/>
        <v>15.719999999999999</v>
      </c>
      <c r="P375" s="93">
        <f t="shared" si="130"/>
        <v>16.239999999999995</v>
      </c>
      <c r="Q375" s="93">
        <f t="shared" si="130"/>
        <v>16.760000000000005</v>
      </c>
      <c r="R375" s="93">
        <f t="shared" si="130"/>
        <v>17.28</v>
      </c>
      <c r="S375" s="93">
        <f t="shared" si="130"/>
        <v>17.799999999999997</v>
      </c>
      <c r="T375" s="93">
        <f t="shared" si="130"/>
        <v>18.64</v>
      </c>
      <c r="U375" s="93">
        <f t="shared" si="130"/>
        <v>19.480000000000004</v>
      </c>
      <c r="V375" s="93">
        <f t="shared" si="130"/>
        <v>20.320000000000007</v>
      </c>
      <c r="W375" s="93">
        <f t="shared" si="130"/>
        <v>21.159999999999997</v>
      </c>
      <c r="X375" s="93">
        <f t="shared" si="130"/>
        <v>22</v>
      </c>
      <c r="Y375" s="93">
        <f t="shared" si="130"/>
        <v>22.880000000000006</v>
      </c>
      <c r="Z375" s="93">
        <f t="shared" si="130"/>
        <v>23.759999999999998</v>
      </c>
      <c r="AA375" s="93">
        <f t="shared" si="130"/>
        <v>24.640000000000008</v>
      </c>
      <c r="AB375" s="93">
        <f t="shared" si="130"/>
        <v>25.520000000000003</v>
      </c>
      <c r="AC375" s="93">
        <f t="shared" si="130"/>
        <v>26.400000000000006</v>
      </c>
      <c r="AD375" s="93">
        <f t="shared" si="130"/>
        <v>27.480000000000004</v>
      </c>
      <c r="AE375" s="93">
        <f t="shared" si="130"/>
        <v>28.559999999999995</v>
      </c>
      <c r="AF375" s="93">
        <f t="shared" si="130"/>
        <v>29.639999999999993</v>
      </c>
      <c r="AG375" s="93">
        <f t="shared" si="130"/>
        <v>30.72</v>
      </c>
      <c r="AH375" s="93">
        <f t="shared" si="130"/>
        <v>31.800000000000008</v>
      </c>
    </row>
    <row r="376" spans="1:34" x14ac:dyDescent="0.2">
      <c r="A376" s="82">
        <v>24</v>
      </c>
      <c r="B376" s="92">
        <v>2</v>
      </c>
      <c r="C376" s="84">
        <f t="shared" si="126"/>
        <v>24020</v>
      </c>
      <c r="D376" s="88">
        <f t="shared" si="130"/>
        <v>11</v>
      </c>
      <c r="E376" s="88">
        <f t="shared" si="130"/>
        <v>11.4</v>
      </c>
      <c r="F376" s="88">
        <f t="shared" si="130"/>
        <v>11.8</v>
      </c>
      <c r="G376" s="88">
        <f t="shared" si="130"/>
        <v>12.2</v>
      </c>
      <c r="H376" s="88">
        <f t="shared" si="130"/>
        <v>12.599999999999998</v>
      </c>
      <c r="I376" s="88">
        <f t="shared" si="130"/>
        <v>13</v>
      </c>
      <c r="J376" s="88">
        <f t="shared" si="130"/>
        <v>13.479999999999999</v>
      </c>
      <c r="K376" s="88">
        <f t="shared" ref="K376:AH376" si="131">-(K316-K391)*1/5+K361</f>
        <v>13.96</v>
      </c>
      <c r="L376" s="88">
        <f t="shared" si="131"/>
        <v>14.440000000000001</v>
      </c>
      <c r="M376" s="88">
        <f t="shared" si="131"/>
        <v>14.920000000000002</v>
      </c>
      <c r="N376" s="88">
        <f t="shared" si="131"/>
        <v>15.400000000000004</v>
      </c>
      <c r="O376" s="88">
        <f t="shared" si="131"/>
        <v>16.039999999999996</v>
      </c>
      <c r="P376" s="88">
        <f t="shared" si="131"/>
        <v>16.68</v>
      </c>
      <c r="Q376" s="88">
        <f t="shared" si="131"/>
        <v>17.320000000000004</v>
      </c>
      <c r="R376" s="88">
        <f t="shared" si="131"/>
        <v>17.959999999999994</v>
      </c>
      <c r="S376" s="88">
        <f t="shared" si="131"/>
        <v>18.599999999999994</v>
      </c>
      <c r="T376" s="88">
        <f t="shared" si="131"/>
        <v>19.28</v>
      </c>
      <c r="U376" s="88">
        <f t="shared" si="131"/>
        <v>19.960000000000008</v>
      </c>
      <c r="V376" s="88">
        <f t="shared" si="131"/>
        <v>20.64</v>
      </c>
      <c r="W376" s="88">
        <f t="shared" si="131"/>
        <v>21.320000000000007</v>
      </c>
      <c r="X376" s="88">
        <f t="shared" si="131"/>
        <v>22</v>
      </c>
      <c r="Y376" s="88">
        <f t="shared" si="131"/>
        <v>23.080000000000005</v>
      </c>
      <c r="Z376" s="88">
        <f t="shared" si="131"/>
        <v>24.159999999999997</v>
      </c>
      <c r="AA376" s="88">
        <f t="shared" si="131"/>
        <v>25.240000000000002</v>
      </c>
      <c r="AB376" s="88">
        <f t="shared" si="131"/>
        <v>26.319999999999993</v>
      </c>
      <c r="AC376" s="88">
        <f t="shared" si="131"/>
        <v>27.400000000000006</v>
      </c>
      <c r="AD376" s="88">
        <f t="shared" si="131"/>
        <v>28.32</v>
      </c>
      <c r="AE376" s="88">
        <f t="shared" si="131"/>
        <v>29.239999999999995</v>
      </c>
      <c r="AF376" s="88">
        <f t="shared" si="131"/>
        <v>30.160000000000004</v>
      </c>
      <c r="AG376" s="88">
        <f t="shared" si="131"/>
        <v>31.080000000000009</v>
      </c>
      <c r="AH376" s="88">
        <f t="shared" si="131"/>
        <v>32</v>
      </c>
    </row>
    <row r="377" spans="1:34" x14ac:dyDescent="0.2">
      <c r="A377" s="82">
        <v>24</v>
      </c>
      <c r="B377" s="83">
        <v>2.2000000000000002</v>
      </c>
      <c r="C377" s="84">
        <f t="shared" si="126"/>
        <v>24022</v>
      </c>
      <c r="D377" s="93">
        <f t="shared" ref="D377:AH381" si="132">-(D317-D392)*1/5+D362</f>
        <v>11</v>
      </c>
      <c r="E377" s="93">
        <f t="shared" si="132"/>
        <v>11.440000000000003</v>
      </c>
      <c r="F377" s="93">
        <f t="shared" si="132"/>
        <v>11.879999999999999</v>
      </c>
      <c r="G377" s="93">
        <f t="shared" si="132"/>
        <v>12.320000000000004</v>
      </c>
      <c r="H377" s="93">
        <f t="shared" si="132"/>
        <v>12.760000000000002</v>
      </c>
      <c r="I377" s="93">
        <f t="shared" si="132"/>
        <v>13.200000000000003</v>
      </c>
      <c r="J377" s="93">
        <f t="shared" si="132"/>
        <v>13.639999999999997</v>
      </c>
      <c r="K377" s="93">
        <f t="shared" si="132"/>
        <v>14.079999999999998</v>
      </c>
      <c r="L377" s="93">
        <f t="shared" si="132"/>
        <v>14.520000000000003</v>
      </c>
      <c r="M377" s="93">
        <f t="shared" si="132"/>
        <v>14.960000000000006</v>
      </c>
      <c r="N377" s="93">
        <f t="shared" si="132"/>
        <v>15.400000000000004</v>
      </c>
      <c r="O377" s="93">
        <f t="shared" si="132"/>
        <v>16.079999999999998</v>
      </c>
      <c r="P377" s="93">
        <f t="shared" si="132"/>
        <v>16.760000000000005</v>
      </c>
      <c r="Q377" s="93">
        <f t="shared" si="132"/>
        <v>17.439999999999998</v>
      </c>
      <c r="R377" s="93">
        <f t="shared" si="132"/>
        <v>18.120000000000005</v>
      </c>
      <c r="S377" s="93">
        <f t="shared" si="132"/>
        <v>18.799999999999997</v>
      </c>
      <c r="T377" s="93">
        <f t="shared" si="132"/>
        <v>19.64</v>
      </c>
      <c r="U377" s="93">
        <f t="shared" si="132"/>
        <v>20.480000000000004</v>
      </c>
      <c r="V377" s="93">
        <f t="shared" si="132"/>
        <v>21.320000000000007</v>
      </c>
      <c r="W377" s="93">
        <f t="shared" si="132"/>
        <v>22.159999999999997</v>
      </c>
      <c r="X377" s="93">
        <f t="shared" si="132"/>
        <v>23</v>
      </c>
      <c r="Y377" s="93">
        <f t="shared" si="132"/>
        <v>23.919999999999995</v>
      </c>
      <c r="Z377" s="93">
        <f t="shared" si="132"/>
        <v>24.840000000000003</v>
      </c>
      <c r="AA377" s="93">
        <f t="shared" si="132"/>
        <v>25.759999999999998</v>
      </c>
      <c r="AB377" s="93">
        <f t="shared" si="132"/>
        <v>26.680000000000007</v>
      </c>
      <c r="AC377" s="93">
        <f t="shared" si="132"/>
        <v>27.599999999999994</v>
      </c>
      <c r="AD377" s="93">
        <f t="shared" si="132"/>
        <v>28.68</v>
      </c>
      <c r="AE377" s="93">
        <f t="shared" si="132"/>
        <v>29.760000000000005</v>
      </c>
      <c r="AF377" s="93">
        <f t="shared" si="132"/>
        <v>30.840000000000007</v>
      </c>
      <c r="AG377" s="93">
        <f t="shared" si="132"/>
        <v>31.919999999999991</v>
      </c>
      <c r="AH377" s="93">
        <f t="shared" si="132"/>
        <v>33</v>
      </c>
    </row>
    <row r="378" spans="1:34" x14ac:dyDescent="0.2">
      <c r="A378" s="82">
        <v>24</v>
      </c>
      <c r="B378" s="92">
        <v>2.4</v>
      </c>
      <c r="C378" s="84">
        <f t="shared" si="126"/>
        <v>24024</v>
      </c>
      <c r="D378" s="88">
        <f t="shared" si="132"/>
        <v>11</v>
      </c>
      <c r="E378" s="88">
        <f t="shared" si="132"/>
        <v>11.440000000000003</v>
      </c>
      <c r="F378" s="88">
        <f t="shared" si="132"/>
        <v>11.879999999999999</v>
      </c>
      <c r="G378" s="88">
        <f t="shared" si="132"/>
        <v>12.320000000000004</v>
      </c>
      <c r="H378" s="88">
        <f t="shared" si="132"/>
        <v>12.760000000000002</v>
      </c>
      <c r="I378" s="88">
        <f t="shared" si="132"/>
        <v>13.200000000000003</v>
      </c>
      <c r="J378" s="88">
        <f t="shared" si="132"/>
        <v>13.68</v>
      </c>
      <c r="K378" s="88">
        <f t="shared" si="132"/>
        <v>14.160000000000004</v>
      </c>
      <c r="L378" s="88">
        <f t="shared" si="132"/>
        <v>14.639999999999999</v>
      </c>
      <c r="M378" s="88">
        <f t="shared" si="132"/>
        <v>15.120000000000005</v>
      </c>
      <c r="N378" s="88">
        <f t="shared" si="132"/>
        <v>15.599999999999996</v>
      </c>
      <c r="O378" s="88">
        <f t="shared" si="132"/>
        <v>16.239999999999998</v>
      </c>
      <c r="P378" s="88">
        <f t="shared" si="132"/>
        <v>16.880000000000003</v>
      </c>
      <c r="Q378" s="88">
        <f t="shared" si="132"/>
        <v>17.520000000000003</v>
      </c>
      <c r="R378" s="88">
        <f t="shared" si="132"/>
        <v>18.159999999999997</v>
      </c>
      <c r="S378" s="88">
        <f t="shared" si="132"/>
        <v>18.799999999999997</v>
      </c>
      <c r="T378" s="88">
        <f t="shared" si="132"/>
        <v>19.680000000000003</v>
      </c>
      <c r="U378" s="88">
        <f t="shared" si="132"/>
        <v>20.559999999999995</v>
      </c>
      <c r="V378" s="88">
        <f t="shared" si="132"/>
        <v>21.44</v>
      </c>
      <c r="W378" s="88">
        <f t="shared" si="132"/>
        <v>22.320000000000007</v>
      </c>
      <c r="X378" s="88">
        <f t="shared" si="132"/>
        <v>23.200000000000003</v>
      </c>
      <c r="Y378" s="88">
        <f t="shared" si="132"/>
        <v>24.239999999999995</v>
      </c>
      <c r="Z378" s="88">
        <f t="shared" si="132"/>
        <v>25.28</v>
      </c>
      <c r="AA378" s="88">
        <f t="shared" si="132"/>
        <v>26.320000000000007</v>
      </c>
      <c r="AB378" s="88">
        <f t="shared" si="132"/>
        <v>27.360000000000007</v>
      </c>
      <c r="AC378" s="88">
        <f t="shared" si="132"/>
        <v>28.400000000000006</v>
      </c>
      <c r="AD378" s="88">
        <f t="shared" si="132"/>
        <v>29.519999999999992</v>
      </c>
      <c r="AE378" s="88">
        <f t="shared" si="132"/>
        <v>30.64</v>
      </c>
      <c r="AF378" s="88">
        <f t="shared" si="132"/>
        <v>31.760000000000009</v>
      </c>
      <c r="AG378" s="88">
        <f t="shared" si="132"/>
        <v>32.879999999999995</v>
      </c>
      <c r="AH378" s="88">
        <f t="shared" si="132"/>
        <v>34</v>
      </c>
    </row>
    <row r="379" spans="1:34" x14ac:dyDescent="0.2">
      <c r="A379" s="82">
        <v>24</v>
      </c>
      <c r="B379" s="83">
        <v>2.6</v>
      </c>
      <c r="C379" s="84">
        <f t="shared" si="126"/>
        <v>24026</v>
      </c>
      <c r="D379" s="93">
        <f t="shared" si="132"/>
        <v>11</v>
      </c>
      <c r="E379" s="93">
        <f t="shared" si="132"/>
        <v>11.440000000000003</v>
      </c>
      <c r="F379" s="93">
        <f t="shared" si="132"/>
        <v>11.879999999999999</v>
      </c>
      <c r="G379" s="93">
        <f t="shared" si="132"/>
        <v>12.320000000000004</v>
      </c>
      <c r="H379" s="93">
        <f t="shared" si="132"/>
        <v>12.760000000000002</v>
      </c>
      <c r="I379" s="93">
        <f t="shared" si="132"/>
        <v>13.200000000000003</v>
      </c>
      <c r="J379" s="93">
        <f t="shared" si="132"/>
        <v>13.84</v>
      </c>
      <c r="K379" s="93">
        <f t="shared" si="132"/>
        <v>14.479999999999997</v>
      </c>
      <c r="L379" s="93">
        <f t="shared" si="132"/>
        <v>15.120000000000001</v>
      </c>
      <c r="M379" s="93">
        <f t="shared" si="132"/>
        <v>15.760000000000003</v>
      </c>
      <c r="N379" s="93">
        <f t="shared" si="132"/>
        <v>16.400000000000006</v>
      </c>
      <c r="O379" s="93">
        <f t="shared" si="132"/>
        <v>17.079999999999998</v>
      </c>
      <c r="P379" s="93">
        <f t="shared" si="132"/>
        <v>17.760000000000005</v>
      </c>
      <c r="Q379" s="93">
        <f t="shared" si="132"/>
        <v>18.439999999999998</v>
      </c>
      <c r="R379" s="93">
        <f t="shared" si="132"/>
        <v>19.120000000000005</v>
      </c>
      <c r="S379" s="93">
        <f t="shared" si="132"/>
        <v>19.799999999999997</v>
      </c>
      <c r="T379" s="93">
        <f t="shared" si="132"/>
        <v>20.64</v>
      </c>
      <c r="U379" s="93">
        <f t="shared" si="132"/>
        <v>21.480000000000004</v>
      </c>
      <c r="V379" s="93">
        <f t="shared" si="132"/>
        <v>22.320000000000007</v>
      </c>
      <c r="W379" s="93">
        <f t="shared" si="132"/>
        <v>23.159999999999997</v>
      </c>
      <c r="X379" s="93">
        <f t="shared" si="132"/>
        <v>24</v>
      </c>
      <c r="Y379" s="93">
        <f t="shared" si="132"/>
        <v>24.919999999999995</v>
      </c>
      <c r="Z379" s="93">
        <f t="shared" si="132"/>
        <v>25.84</v>
      </c>
      <c r="AA379" s="93">
        <f t="shared" si="132"/>
        <v>26.759999999999998</v>
      </c>
      <c r="AB379" s="93">
        <f t="shared" si="132"/>
        <v>27.680000000000007</v>
      </c>
      <c r="AC379" s="93">
        <f t="shared" si="132"/>
        <v>28.599999999999994</v>
      </c>
      <c r="AD379" s="93">
        <f t="shared" si="132"/>
        <v>29.720000000000006</v>
      </c>
      <c r="AE379" s="93">
        <f t="shared" si="132"/>
        <v>30.839999999999993</v>
      </c>
      <c r="AF379" s="93">
        <f t="shared" si="132"/>
        <v>31.96</v>
      </c>
      <c r="AG379" s="93">
        <f t="shared" si="132"/>
        <v>33.080000000000013</v>
      </c>
      <c r="AH379" s="93">
        <f t="shared" si="132"/>
        <v>34.199999999999989</v>
      </c>
    </row>
    <row r="380" spans="1:34" x14ac:dyDescent="0.2">
      <c r="A380" s="82">
        <v>24</v>
      </c>
      <c r="B380" s="92">
        <v>2.8</v>
      </c>
      <c r="C380" s="84">
        <f t="shared" si="126"/>
        <v>24028</v>
      </c>
      <c r="D380" s="88">
        <f t="shared" si="132"/>
        <v>11.200000000000003</v>
      </c>
      <c r="E380" s="88">
        <f t="shared" si="132"/>
        <v>11.64</v>
      </c>
      <c r="F380" s="88">
        <f t="shared" si="132"/>
        <v>12.079999999999998</v>
      </c>
      <c r="G380" s="88">
        <f t="shared" si="132"/>
        <v>12.520000000000003</v>
      </c>
      <c r="H380" s="88">
        <f t="shared" si="132"/>
        <v>12.960000000000003</v>
      </c>
      <c r="I380" s="88">
        <f t="shared" si="132"/>
        <v>13.400000000000002</v>
      </c>
      <c r="J380" s="88">
        <f t="shared" si="132"/>
        <v>14.000000000000004</v>
      </c>
      <c r="K380" s="88">
        <f t="shared" si="132"/>
        <v>14.599999999999998</v>
      </c>
      <c r="L380" s="88">
        <f t="shared" si="132"/>
        <v>15.199999999999998</v>
      </c>
      <c r="M380" s="88">
        <f t="shared" si="132"/>
        <v>15.799999999999997</v>
      </c>
      <c r="N380" s="88">
        <f t="shared" si="132"/>
        <v>16.400000000000006</v>
      </c>
      <c r="O380" s="88">
        <f t="shared" si="132"/>
        <v>17.079999999999998</v>
      </c>
      <c r="P380" s="88">
        <f t="shared" si="132"/>
        <v>17.760000000000005</v>
      </c>
      <c r="Q380" s="88">
        <f t="shared" si="132"/>
        <v>18.439999999999998</v>
      </c>
      <c r="R380" s="88">
        <f t="shared" si="132"/>
        <v>19.120000000000005</v>
      </c>
      <c r="S380" s="88">
        <f t="shared" si="132"/>
        <v>19.799999999999997</v>
      </c>
      <c r="T380" s="88">
        <f t="shared" si="132"/>
        <v>20.680000000000003</v>
      </c>
      <c r="U380" s="88">
        <f t="shared" si="132"/>
        <v>21.559999999999995</v>
      </c>
      <c r="V380" s="88">
        <f t="shared" si="132"/>
        <v>22.44</v>
      </c>
      <c r="W380" s="88">
        <f t="shared" si="132"/>
        <v>23.320000000000007</v>
      </c>
      <c r="X380" s="88">
        <f t="shared" si="132"/>
        <v>24.200000000000003</v>
      </c>
      <c r="Y380" s="88">
        <f t="shared" si="132"/>
        <v>25.279999999999994</v>
      </c>
      <c r="Z380" s="88">
        <f t="shared" si="132"/>
        <v>26.36</v>
      </c>
      <c r="AA380" s="88">
        <f t="shared" si="132"/>
        <v>27.440000000000005</v>
      </c>
      <c r="AB380" s="88">
        <f t="shared" si="132"/>
        <v>28.520000000000003</v>
      </c>
      <c r="AC380" s="88">
        <f t="shared" si="132"/>
        <v>29.599999999999994</v>
      </c>
      <c r="AD380" s="88">
        <f t="shared" si="132"/>
        <v>30.720000000000006</v>
      </c>
      <c r="AE380" s="88">
        <f t="shared" si="132"/>
        <v>31.839999999999993</v>
      </c>
      <c r="AF380" s="88">
        <f t="shared" si="132"/>
        <v>32.96</v>
      </c>
      <c r="AG380" s="88">
        <f t="shared" si="132"/>
        <v>34.080000000000013</v>
      </c>
      <c r="AH380" s="88">
        <f t="shared" si="132"/>
        <v>35.199999999999989</v>
      </c>
    </row>
    <row r="381" spans="1:34" x14ac:dyDescent="0.2">
      <c r="A381" s="82">
        <v>24</v>
      </c>
      <c r="B381" s="83">
        <v>3</v>
      </c>
      <c r="C381" s="84">
        <f t="shared" si="126"/>
        <v>24030</v>
      </c>
      <c r="D381" s="93">
        <f t="shared" si="132"/>
        <v>12</v>
      </c>
      <c r="E381" s="93">
        <f t="shared" si="132"/>
        <v>12.439999999999998</v>
      </c>
      <c r="F381" s="93">
        <f t="shared" si="132"/>
        <v>12.88</v>
      </c>
      <c r="G381" s="93">
        <f t="shared" si="132"/>
        <v>13.32</v>
      </c>
      <c r="H381" s="93">
        <f t="shared" si="132"/>
        <v>13.760000000000005</v>
      </c>
      <c r="I381" s="93">
        <f t="shared" si="132"/>
        <v>14.200000000000003</v>
      </c>
      <c r="J381" s="93">
        <f t="shared" si="132"/>
        <v>14.68</v>
      </c>
      <c r="K381" s="93">
        <f t="shared" si="132"/>
        <v>15.160000000000004</v>
      </c>
      <c r="L381" s="93">
        <f t="shared" si="132"/>
        <v>15.639999999999999</v>
      </c>
      <c r="M381" s="93">
        <f t="shared" si="132"/>
        <v>16.120000000000005</v>
      </c>
      <c r="N381" s="93">
        <f t="shared" si="132"/>
        <v>16.599999999999994</v>
      </c>
      <c r="O381" s="93">
        <f t="shared" si="132"/>
        <v>17.28</v>
      </c>
      <c r="P381" s="93">
        <f t="shared" si="132"/>
        <v>17.959999999999994</v>
      </c>
      <c r="Q381" s="93">
        <f t="shared" si="132"/>
        <v>18.64</v>
      </c>
      <c r="R381" s="93">
        <f t="shared" si="132"/>
        <v>19.320000000000007</v>
      </c>
      <c r="S381" s="93">
        <f t="shared" si="132"/>
        <v>20</v>
      </c>
      <c r="T381" s="93">
        <f t="shared" si="132"/>
        <v>20.880000000000006</v>
      </c>
      <c r="U381" s="93">
        <f t="shared" si="132"/>
        <v>21.759999999999998</v>
      </c>
      <c r="V381" s="93">
        <f t="shared" si="132"/>
        <v>22.640000000000004</v>
      </c>
      <c r="W381" s="93">
        <f t="shared" si="132"/>
        <v>23.519999999999996</v>
      </c>
      <c r="X381" s="93">
        <f t="shared" si="132"/>
        <v>24.400000000000006</v>
      </c>
      <c r="Y381" s="93">
        <f t="shared" si="132"/>
        <v>25.48</v>
      </c>
      <c r="Z381" s="93">
        <f t="shared" si="132"/>
        <v>26.56</v>
      </c>
      <c r="AA381" s="93">
        <f t="shared" si="132"/>
        <v>27.639999999999993</v>
      </c>
      <c r="AB381" s="93">
        <f t="shared" si="132"/>
        <v>28.72</v>
      </c>
      <c r="AC381" s="93">
        <f t="shared" si="132"/>
        <v>29.800000000000008</v>
      </c>
      <c r="AD381" s="93">
        <f t="shared" si="132"/>
        <v>30.919999999999995</v>
      </c>
      <c r="AE381" s="93">
        <f t="shared" si="132"/>
        <v>32.040000000000006</v>
      </c>
      <c r="AF381" s="93">
        <f t="shared" si="132"/>
        <v>33.159999999999989</v>
      </c>
      <c r="AG381" s="93">
        <f t="shared" si="132"/>
        <v>34.28</v>
      </c>
      <c r="AH381" s="93">
        <f t="shared" si="132"/>
        <v>35.400000000000006</v>
      </c>
    </row>
    <row r="382" spans="1:34" x14ac:dyDescent="0.2">
      <c r="A382" s="82">
        <v>25</v>
      </c>
      <c r="B382" s="83">
        <v>0</v>
      </c>
      <c r="C382" s="84">
        <f t="shared" si="126"/>
        <v>25000</v>
      </c>
      <c r="D382" s="93">
        <v>8</v>
      </c>
      <c r="E382" s="93">
        <v>8.4</v>
      </c>
      <c r="F382" s="93">
        <v>8.8000000000000007</v>
      </c>
      <c r="G382" s="93">
        <v>9.1999999999999993</v>
      </c>
      <c r="H382" s="93">
        <v>9.6</v>
      </c>
      <c r="I382" s="93">
        <v>10</v>
      </c>
      <c r="J382" s="93">
        <v>10.4</v>
      </c>
      <c r="K382" s="93">
        <v>10.8</v>
      </c>
      <c r="L382" s="93">
        <v>11.2</v>
      </c>
      <c r="M382" s="93">
        <v>11.6</v>
      </c>
      <c r="N382" s="93">
        <v>12</v>
      </c>
      <c r="O382" s="93">
        <v>12.4</v>
      </c>
      <c r="P382" s="93">
        <v>12.8</v>
      </c>
      <c r="Q382" s="93">
        <v>13.2</v>
      </c>
      <c r="R382" s="93">
        <v>13.6</v>
      </c>
      <c r="S382" s="93">
        <v>14</v>
      </c>
      <c r="T382" s="93">
        <v>14.6</v>
      </c>
      <c r="U382" s="93">
        <v>15.2</v>
      </c>
      <c r="V382" s="93">
        <v>15.8</v>
      </c>
      <c r="W382" s="93">
        <v>16.399999999999999</v>
      </c>
      <c r="X382" s="93">
        <v>17</v>
      </c>
      <c r="Y382" s="93">
        <v>17.600000000000001</v>
      </c>
      <c r="Z382" s="93">
        <v>18.2</v>
      </c>
      <c r="AA382" s="93">
        <v>18.8</v>
      </c>
      <c r="AB382" s="93">
        <v>19.399999999999999</v>
      </c>
      <c r="AC382" s="93">
        <v>20</v>
      </c>
      <c r="AD382" s="93">
        <v>20.6</v>
      </c>
      <c r="AE382" s="93">
        <v>21.2</v>
      </c>
      <c r="AF382" s="93">
        <v>21.8</v>
      </c>
      <c r="AG382" s="93">
        <v>22.4</v>
      </c>
      <c r="AH382" s="93">
        <v>23</v>
      </c>
    </row>
    <row r="383" spans="1:34" x14ac:dyDescent="0.2">
      <c r="A383" s="82">
        <v>25</v>
      </c>
      <c r="B383" s="86">
        <v>0.4</v>
      </c>
      <c r="C383" s="84">
        <f t="shared" si="126"/>
        <v>25004</v>
      </c>
      <c r="D383" s="87">
        <v>8</v>
      </c>
      <c r="E383" s="88">
        <f>+(($I383-$D383)/0.5)*0.1+D383</f>
        <v>8.4</v>
      </c>
      <c r="F383" s="88">
        <f t="shared" ref="F383:H396" si="133">+(($I383-$D383)/0.5)*0.1+E383</f>
        <v>8.8000000000000007</v>
      </c>
      <c r="G383" s="88">
        <f t="shared" si="133"/>
        <v>9.2000000000000011</v>
      </c>
      <c r="H383" s="88">
        <f t="shared" si="133"/>
        <v>9.6000000000000014</v>
      </c>
      <c r="I383" s="87">
        <v>10</v>
      </c>
      <c r="J383" s="88">
        <f>+(($N383-$I383)/0.5)*0.1+I383</f>
        <v>10.4</v>
      </c>
      <c r="K383" s="88">
        <f t="shared" ref="K383:M396" si="134">+(($N383-$I383)/0.5)*0.1+J383</f>
        <v>10.8</v>
      </c>
      <c r="L383" s="88">
        <f t="shared" si="134"/>
        <v>11.200000000000001</v>
      </c>
      <c r="M383" s="88">
        <f t="shared" si="134"/>
        <v>11.600000000000001</v>
      </c>
      <c r="N383" s="87">
        <v>12</v>
      </c>
      <c r="O383" s="88">
        <f>+(($S383-$N383)/0.5)*0.1+N383</f>
        <v>12.4</v>
      </c>
      <c r="P383" s="88">
        <f t="shared" ref="P383:R396" si="135">+(($S383-$N383)/0.5)*0.1+O383</f>
        <v>12.8</v>
      </c>
      <c r="Q383" s="88">
        <f t="shared" si="135"/>
        <v>13.200000000000001</v>
      </c>
      <c r="R383" s="88">
        <f t="shared" si="135"/>
        <v>13.600000000000001</v>
      </c>
      <c r="S383" s="87">
        <v>14</v>
      </c>
      <c r="T383" s="88">
        <f>+(($X383-$S383)/0.5)*0.1+S383</f>
        <v>14.6</v>
      </c>
      <c r="U383" s="88">
        <f t="shared" ref="U383:W396" si="136">+(($X383-$S383)/0.5)*0.1+T383</f>
        <v>15.2</v>
      </c>
      <c r="V383" s="88">
        <f t="shared" si="136"/>
        <v>15.799999999999999</v>
      </c>
      <c r="W383" s="88">
        <f t="shared" si="136"/>
        <v>16.399999999999999</v>
      </c>
      <c r="X383" s="87">
        <v>17</v>
      </c>
      <c r="Y383" s="88">
        <f>+(($AC383-$X383)/0.5)*0.1+X383</f>
        <v>17.600000000000001</v>
      </c>
      <c r="Z383" s="88">
        <f t="shared" ref="Z383:AB396" si="137">+(($AC383-$X383)/0.5)*0.1+Y383</f>
        <v>18.200000000000003</v>
      </c>
      <c r="AA383" s="88">
        <f t="shared" si="137"/>
        <v>18.800000000000004</v>
      </c>
      <c r="AB383" s="88">
        <f t="shared" si="137"/>
        <v>19.400000000000006</v>
      </c>
      <c r="AC383" s="87">
        <v>20</v>
      </c>
      <c r="AD383" s="88">
        <f>+(($AH383-$AC383)/0.5)*0.1+AC383</f>
        <v>20.6</v>
      </c>
      <c r="AE383" s="88">
        <f t="shared" ref="AE383:AG396" si="138">+(($AH383-$AC383)/0.5)*0.1+AD383</f>
        <v>21.200000000000003</v>
      </c>
      <c r="AF383" s="88">
        <f t="shared" si="138"/>
        <v>21.800000000000004</v>
      </c>
      <c r="AG383" s="88">
        <f t="shared" si="138"/>
        <v>22.400000000000006</v>
      </c>
      <c r="AH383" s="87">
        <v>23</v>
      </c>
    </row>
    <row r="384" spans="1:34" x14ac:dyDescent="0.2">
      <c r="A384" s="82">
        <v>25</v>
      </c>
      <c r="B384" s="83">
        <v>0.6</v>
      </c>
      <c r="C384" s="84">
        <f t="shared" si="126"/>
        <v>25006</v>
      </c>
      <c r="D384" s="94">
        <v>8</v>
      </c>
      <c r="E384" s="93">
        <f t="shared" ref="E384:E396" si="139">+(($I384-$D384)/0.5)*0.1+D384</f>
        <v>8.4</v>
      </c>
      <c r="F384" s="93">
        <f t="shared" si="133"/>
        <v>8.8000000000000007</v>
      </c>
      <c r="G384" s="93">
        <f t="shared" si="133"/>
        <v>9.2000000000000011</v>
      </c>
      <c r="H384" s="93">
        <f t="shared" si="133"/>
        <v>9.6000000000000014</v>
      </c>
      <c r="I384" s="94">
        <v>10</v>
      </c>
      <c r="J384" s="91">
        <f t="shared" ref="J384:J396" si="140">+(($N384-$I384)/0.5)*0.1+I384</f>
        <v>10.4</v>
      </c>
      <c r="K384" s="91">
        <f t="shared" si="134"/>
        <v>10.8</v>
      </c>
      <c r="L384" s="91">
        <f t="shared" si="134"/>
        <v>11.200000000000001</v>
      </c>
      <c r="M384" s="91">
        <f t="shared" si="134"/>
        <v>11.600000000000001</v>
      </c>
      <c r="N384" s="94">
        <v>12</v>
      </c>
      <c r="O384" s="91">
        <f t="shared" ref="O384:O396" si="141">+(($S384-$N384)/0.5)*0.1+N384</f>
        <v>12.4</v>
      </c>
      <c r="P384" s="91">
        <f t="shared" si="135"/>
        <v>12.8</v>
      </c>
      <c r="Q384" s="91">
        <f t="shared" si="135"/>
        <v>13.200000000000001</v>
      </c>
      <c r="R384" s="91">
        <f t="shared" si="135"/>
        <v>13.600000000000001</v>
      </c>
      <c r="S384" s="94">
        <v>14</v>
      </c>
      <c r="T384" s="91">
        <f t="shared" ref="T384:T396" si="142">+(($X384-$S384)/0.5)*0.1+S384</f>
        <v>14.6</v>
      </c>
      <c r="U384" s="91">
        <f t="shared" si="136"/>
        <v>15.2</v>
      </c>
      <c r="V384" s="91">
        <f t="shared" si="136"/>
        <v>15.799999999999999</v>
      </c>
      <c r="W384" s="91">
        <f t="shared" si="136"/>
        <v>16.399999999999999</v>
      </c>
      <c r="X384" s="94">
        <v>17</v>
      </c>
      <c r="Y384" s="91">
        <f t="shared" ref="Y384:Y396" si="143">+(($AC384-$X384)/0.5)*0.1+X384</f>
        <v>17.600000000000001</v>
      </c>
      <c r="Z384" s="91">
        <f t="shared" si="137"/>
        <v>18.200000000000003</v>
      </c>
      <c r="AA384" s="91">
        <f t="shared" si="137"/>
        <v>18.800000000000004</v>
      </c>
      <c r="AB384" s="91">
        <f t="shared" si="137"/>
        <v>19.400000000000006</v>
      </c>
      <c r="AC384" s="94">
        <v>20</v>
      </c>
      <c r="AD384" s="91">
        <f t="shared" ref="AD384:AD396" si="144">+(($AH384-$AC384)/0.5)*0.1+AC384</f>
        <v>20.8</v>
      </c>
      <c r="AE384" s="91">
        <f t="shared" si="138"/>
        <v>21.6</v>
      </c>
      <c r="AF384" s="91">
        <f t="shared" si="138"/>
        <v>22.400000000000002</v>
      </c>
      <c r="AG384" s="91">
        <f t="shared" si="138"/>
        <v>23.200000000000003</v>
      </c>
      <c r="AH384" s="94">
        <v>24</v>
      </c>
    </row>
    <row r="385" spans="1:34" x14ac:dyDescent="0.2">
      <c r="A385" s="82">
        <v>25</v>
      </c>
      <c r="B385" s="92">
        <v>0.8</v>
      </c>
      <c r="C385" s="84">
        <f t="shared" si="126"/>
        <v>25008</v>
      </c>
      <c r="D385" s="87">
        <v>9</v>
      </c>
      <c r="E385" s="88">
        <f t="shared" si="139"/>
        <v>9.1999999999999993</v>
      </c>
      <c r="F385" s="88">
        <f t="shared" si="133"/>
        <v>9.3999999999999986</v>
      </c>
      <c r="G385" s="88">
        <f t="shared" si="133"/>
        <v>9.5999999999999979</v>
      </c>
      <c r="H385" s="88">
        <f t="shared" si="133"/>
        <v>9.7999999999999972</v>
      </c>
      <c r="I385" s="87">
        <v>10</v>
      </c>
      <c r="J385" s="88">
        <f t="shared" si="140"/>
        <v>10.4</v>
      </c>
      <c r="K385" s="88">
        <f t="shared" si="134"/>
        <v>10.8</v>
      </c>
      <c r="L385" s="88">
        <f t="shared" si="134"/>
        <v>11.200000000000001</v>
      </c>
      <c r="M385" s="88">
        <f t="shared" si="134"/>
        <v>11.600000000000001</v>
      </c>
      <c r="N385" s="87">
        <v>12</v>
      </c>
      <c r="O385" s="88">
        <f t="shared" si="141"/>
        <v>12.6</v>
      </c>
      <c r="P385" s="88">
        <f t="shared" si="135"/>
        <v>13.2</v>
      </c>
      <c r="Q385" s="88">
        <f t="shared" si="135"/>
        <v>13.799999999999999</v>
      </c>
      <c r="R385" s="88">
        <f t="shared" si="135"/>
        <v>14.399999999999999</v>
      </c>
      <c r="S385" s="87">
        <v>15</v>
      </c>
      <c r="T385" s="88">
        <f t="shared" si="142"/>
        <v>15.6</v>
      </c>
      <c r="U385" s="88">
        <f t="shared" si="136"/>
        <v>16.2</v>
      </c>
      <c r="V385" s="88">
        <f t="shared" si="136"/>
        <v>16.8</v>
      </c>
      <c r="W385" s="88">
        <f t="shared" si="136"/>
        <v>17.400000000000002</v>
      </c>
      <c r="X385" s="87">
        <v>18</v>
      </c>
      <c r="Y385" s="88">
        <f t="shared" si="143"/>
        <v>18.600000000000001</v>
      </c>
      <c r="Z385" s="88">
        <f t="shared" si="137"/>
        <v>19.200000000000003</v>
      </c>
      <c r="AA385" s="88">
        <f t="shared" si="137"/>
        <v>19.800000000000004</v>
      </c>
      <c r="AB385" s="88">
        <f t="shared" si="137"/>
        <v>20.400000000000006</v>
      </c>
      <c r="AC385" s="87">
        <v>21</v>
      </c>
      <c r="AD385" s="88">
        <f t="shared" si="144"/>
        <v>21.8</v>
      </c>
      <c r="AE385" s="88">
        <f t="shared" si="138"/>
        <v>22.6</v>
      </c>
      <c r="AF385" s="88">
        <f t="shared" si="138"/>
        <v>23.400000000000002</v>
      </c>
      <c r="AG385" s="88">
        <f t="shared" si="138"/>
        <v>24.200000000000003</v>
      </c>
      <c r="AH385" s="87">
        <v>25</v>
      </c>
    </row>
    <row r="386" spans="1:34" x14ac:dyDescent="0.2">
      <c r="A386" s="82">
        <v>25</v>
      </c>
      <c r="B386" s="83">
        <v>1</v>
      </c>
      <c r="C386" s="84">
        <f t="shared" si="126"/>
        <v>25010</v>
      </c>
      <c r="D386" s="94">
        <v>9</v>
      </c>
      <c r="E386" s="93">
        <f t="shared" si="139"/>
        <v>9.1999999999999993</v>
      </c>
      <c r="F386" s="93">
        <f t="shared" si="133"/>
        <v>9.3999999999999986</v>
      </c>
      <c r="G386" s="93">
        <f t="shared" si="133"/>
        <v>9.5999999999999979</v>
      </c>
      <c r="H386" s="93">
        <f t="shared" si="133"/>
        <v>9.7999999999999972</v>
      </c>
      <c r="I386" s="94">
        <v>10</v>
      </c>
      <c r="J386" s="91">
        <f t="shared" si="140"/>
        <v>10.4</v>
      </c>
      <c r="K386" s="91">
        <f t="shared" si="134"/>
        <v>10.8</v>
      </c>
      <c r="L386" s="91">
        <f t="shared" si="134"/>
        <v>11.200000000000001</v>
      </c>
      <c r="M386" s="91">
        <f t="shared" si="134"/>
        <v>11.600000000000001</v>
      </c>
      <c r="N386" s="94">
        <v>12</v>
      </c>
      <c r="O386" s="91">
        <f t="shared" si="141"/>
        <v>12.6</v>
      </c>
      <c r="P386" s="91">
        <f t="shared" si="135"/>
        <v>13.2</v>
      </c>
      <c r="Q386" s="91">
        <f t="shared" si="135"/>
        <v>13.799999999999999</v>
      </c>
      <c r="R386" s="91">
        <f t="shared" si="135"/>
        <v>14.399999999999999</v>
      </c>
      <c r="S386" s="94">
        <v>15</v>
      </c>
      <c r="T386" s="91">
        <f t="shared" si="142"/>
        <v>15.6</v>
      </c>
      <c r="U386" s="91">
        <f t="shared" si="136"/>
        <v>16.2</v>
      </c>
      <c r="V386" s="91">
        <f t="shared" si="136"/>
        <v>16.8</v>
      </c>
      <c r="W386" s="91">
        <f t="shared" si="136"/>
        <v>17.400000000000002</v>
      </c>
      <c r="X386" s="94">
        <v>18</v>
      </c>
      <c r="Y386" s="91">
        <f t="shared" si="143"/>
        <v>18.8</v>
      </c>
      <c r="Z386" s="91">
        <f t="shared" si="137"/>
        <v>19.600000000000001</v>
      </c>
      <c r="AA386" s="91">
        <f t="shared" si="137"/>
        <v>20.400000000000002</v>
      </c>
      <c r="AB386" s="91">
        <f t="shared" si="137"/>
        <v>21.200000000000003</v>
      </c>
      <c r="AC386" s="94">
        <v>22</v>
      </c>
      <c r="AD386" s="91">
        <f t="shared" si="144"/>
        <v>22.8</v>
      </c>
      <c r="AE386" s="91">
        <f t="shared" si="138"/>
        <v>23.6</v>
      </c>
      <c r="AF386" s="91">
        <f t="shared" si="138"/>
        <v>24.400000000000002</v>
      </c>
      <c r="AG386" s="91">
        <f t="shared" si="138"/>
        <v>25.200000000000003</v>
      </c>
      <c r="AH386" s="94">
        <v>26</v>
      </c>
    </row>
    <row r="387" spans="1:34" x14ac:dyDescent="0.2">
      <c r="A387" s="82">
        <v>25</v>
      </c>
      <c r="B387" s="92">
        <v>1.2</v>
      </c>
      <c r="C387" s="84">
        <f t="shared" si="126"/>
        <v>25012</v>
      </c>
      <c r="D387" s="87">
        <v>9</v>
      </c>
      <c r="E387" s="88">
        <f t="shared" si="139"/>
        <v>9.4</v>
      </c>
      <c r="F387" s="88">
        <f t="shared" si="133"/>
        <v>9.8000000000000007</v>
      </c>
      <c r="G387" s="88">
        <f t="shared" si="133"/>
        <v>10.200000000000001</v>
      </c>
      <c r="H387" s="88">
        <f t="shared" si="133"/>
        <v>10.600000000000001</v>
      </c>
      <c r="I387" s="87">
        <v>11</v>
      </c>
      <c r="J387" s="88">
        <f t="shared" si="140"/>
        <v>11.4</v>
      </c>
      <c r="K387" s="88">
        <f t="shared" si="134"/>
        <v>11.8</v>
      </c>
      <c r="L387" s="88">
        <f t="shared" si="134"/>
        <v>12.200000000000001</v>
      </c>
      <c r="M387" s="88">
        <f t="shared" si="134"/>
        <v>12.600000000000001</v>
      </c>
      <c r="N387" s="87">
        <v>13</v>
      </c>
      <c r="O387" s="88">
        <f t="shared" si="141"/>
        <v>13.4</v>
      </c>
      <c r="P387" s="88">
        <f t="shared" si="135"/>
        <v>13.8</v>
      </c>
      <c r="Q387" s="88">
        <f t="shared" si="135"/>
        <v>14.200000000000001</v>
      </c>
      <c r="R387" s="88">
        <f t="shared" si="135"/>
        <v>14.600000000000001</v>
      </c>
      <c r="S387" s="87">
        <v>15</v>
      </c>
      <c r="T387" s="88">
        <f t="shared" si="142"/>
        <v>15.6</v>
      </c>
      <c r="U387" s="88">
        <f t="shared" si="136"/>
        <v>16.2</v>
      </c>
      <c r="V387" s="88">
        <f t="shared" si="136"/>
        <v>16.8</v>
      </c>
      <c r="W387" s="88">
        <f t="shared" si="136"/>
        <v>17.400000000000002</v>
      </c>
      <c r="X387" s="87">
        <v>18</v>
      </c>
      <c r="Y387" s="88">
        <f t="shared" si="143"/>
        <v>18.8</v>
      </c>
      <c r="Z387" s="88">
        <f t="shared" si="137"/>
        <v>19.600000000000001</v>
      </c>
      <c r="AA387" s="88">
        <f t="shared" si="137"/>
        <v>20.400000000000002</v>
      </c>
      <c r="AB387" s="88">
        <f t="shared" si="137"/>
        <v>21.200000000000003</v>
      </c>
      <c r="AC387" s="87">
        <v>22</v>
      </c>
      <c r="AD387" s="88">
        <f t="shared" si="144"/>
        <v>23</v>
      </c>
      <c r="AE387" s="88">
        <f t="shared" si="138"/>
        <v>24</v>
      </c>
      <c r="AF387" s="88">
        <f t="shared" si="138"/>
        <v>25</v>
      </c>
      <c r="AG387" s="88">
        <f t="shared" si="138"/>
        <v>26</v>
      </c>
      <c r="AH387" s="87">
        <v>27</v>
      </c>
    </row>
    <row r="388" spans="1:34" x14ac:dyDescent="0.2">
      <c r="A388" s="82">
        <v>25</v>
      </c>
      <c r="B388" s="83">
        <v>1.4</v>
      </c>
      <c r="C388" s="84">
        <f t="shared" si="126"/>
        <v>25014</v>
      </c>
      <c r="D388" s="94">
        <v>9</v>
      </c>
      <c r="E388" s="93">
        <f t="shared" si="139"/>
        <v>9.4</v>
      </c>
      <c r="F388" s="93">
        <f t="shared" si="133"/>
        <v>9.8000000000000007</v>
      </c>
      <c r="G388" s="93">
        <f t="shared" si="133"/>
        <v>10.200000000000001</v>
      </c>
      <c r="H388" s="93">
        <f t="shared" si="133"/>
        <v>10.600000000000001</v>
      </c>
      <c r="I388" s="94">
        <v>11</v>
      </c>
      <c r="J388" s="91">
        <f t="shared" si="140"/>
        <v>11.4</v>
      </c>
      <c r="K388" s="91">
        <f t="shared" si="134"/>
        <v>11.8</v>
      </c>
      <c r="L388" s="91">
        <f t="shared" si="134"/>
        <v>12.200000000000001</v>
      </c>
      <c r="M388" s="91">
        <f t="shared" si="134"/>
        <v>12.600000000000001</v>
      </c>
      <c r="N388" s="94">
        <v>13</v>
      </c>
      <c r="O388" s="91">
        <f t="shared" si="141"/>
        <v>13.6</v>
      </c>
      <c r="P388" s="91">
        <f t="shared" si="135"/>
        <v>14.2</v>
      </c>
      <c r="Q388" s="91">
        <f t="shared" si="135"/>
        <v>14.799999999999999</v>
      </c>
      <c r="R388" s="91">
        <f t="shared" si="135"/>
        <v>15.399999999999999</v>
      </c>
      <c r="S388" s="94">
        <v>16</v>
      </c>
      <c r="T388" s="91">
        <f t="shared" si="142"/>
        <v>16.600000000000001</v>
      </c>
      <c r="U388" s="91">
        <f t="shared" si="136"/>
        <v>17.200000000000003</v>
      </c>
      <c r="V388" s="91">
        <f t="shared" si="136"/>
        <v>17.800000000000004</v>
      </c>
      <c r="W388" s="91">
        <f t="shared" si="136"/>
        <v>18.400000000000006</v>
      </c>
      <c r="X388" s="94">
        <v>19</v>
      </c>
      <c r="Y388" s="91">
        <f t="shared" si="143"/>
        <v>19.8</v>
      </c>
      <c r="Z388" s="91">
        <f t="shared" si="137"/>
        <v>20.6</v>
      </c>
      <c r="AA388" s="91">
        <f t="shared" si="137"/>
        <v>21.400000000000002</v>
      </c>
      <c r="AB388" s="91">
        <f t="shared" si="137"/>
        <v>22.200000000000003</v>
      </c>
      <c r="AC388" s="94">
        <v>23</v>
      </c>
      <c r="AD388" s="91">
        <f t="shared" si="144"/>
        <v>23.8</v>
      </c>
      <c r="AE388" s="91">
        <f t="shared" si="138"/>
        <v>24.6</v>
      </c>
      <c r="AF388" s="91">
        <f t="shared" si="138"/>
        <v>25.400000000000002</v>
      </c>
      <c r="AG388" s="91">
        <f t="shared" si="138"/>
        <v>26.200000000000003</v>
      </c>
      <c r="AH388" s="94">
        <v>27</v>
      </c>
    </row>
    <row r="389" spans="1:34" x14ac:dyDescent="0.2">
      <c r="A389" s="82">
        <v>25</v>
      </c>
      <c r="B389" s="92">
        <v>1.6</v>
      </c>
      <c r="C389" s="84">
        <f t="shared" si="126"/>
        <v>25016</v>
      </c>
      <c r="D389" s="87">
        <v>9</v>
      </c>
      <c r="E389" s="88">
        <f t="shared" si="139"/>
        <v>9.4</v>
      </c>
      <c r="F389" s="88">
        <f t="shared" si="133"/>
        <v>9.8000000000000007</v>
      </c>
      <c r="G389" s="88">
        <f t="shared" si="133"/>
        <v>10.200000000000001</v>
      </c>
      <c r="H389" s="88">
        <f t="shared" si="133"/>
        <v>10.600000000000001</v>
      </c>
      <c r="I389" s="87">
        <v>11</v>
      </c>
      <c r="J389" s="88">
        <f t="shared" si="140"/>
        <v>11.4</v>
      </c>
      <c r="K389" s="88">
        <f t="shared" si="134"/>
        <v>11.8</v>
      </c>
      <c r="L389" s="88">
        <f t="shared" si="134"/>
        <v>12.200000000000001</v>
      </c>
      <c r="M389" s="88">
        <f t="shared" si="134"/>
        <v>12.600000000000001</v>
      </c>
      <c r="N389" s="87">
        <v>13</v>
      </c>
      <c r="O389" s="88">
        <f t="shared" si="141"/>
        <v>13.6</v>
      </c>
      <c r="P389" s="88">
        <f t="shared" si="135"/>
        <v>14.2</v>
      </c>
      <c r="Q389" s="88">
        <f t="shared" si="135"/>
        <v>14.799999999999999</v>
      </c>
      <c r="R389" s="88">
        <f t="shared" si="135"/>
        <v>15.399999999999999</v>
      </c>
      <c r="S389" s="87">
        <v>16</v>
      </c>
      <c r="T389" s="88">
        <f t="shared" si="142"/>
        <v>16.600000000000001</v>
      </c>
      <c r="U389" s="88">
        <f t="shared" si="136"/>
        <v>17.200000000000003</v>
      </c>
      <c r="V389" s="88">
        <f t="shared" si="136"/>
        <v>17.800000000000004</v>
      </c>
      <c r="W389" s="88">
        <f t="shared" si="136"/>
        <v>18.400000000000006</v>
      </c>
      <c r="X389" s="87">
        <v>19</v>
      </c>
      <c r="Y389" s="88">
        <f t="shared" si="143"/>
        <v>19.8</v>
      </c>
      <c r="Z389" s="88">
        <f t="shared" si="137"/>
        <v>20.6</v>
      </c>
      <c r="AA389" s="88">
        <f t="shared" si="137"/>
        <v>21.400000000000002</v>
      </c>
      <c r="AB389" s="88">
        <f t="shared" si="137"/>
        <v>22.200000000000003</v>
      </c>
      <c r="AC389" s="87">
        <v>23</v>
      </c>
      <c r="AD389" s="88">
        <f t="shared" si="144"/>
        <v>24</v>
      </c>
      <c r="AE389" s="88">
        <f t="shared" si="138"/>
        <v>25</v>
      </c>
      <c r="AF389" s="88">
        <f t="shared" si="138"/>
        <v>26</v>
      </c>
      <c r="AG389" s="88">
        <f t="shared" si="138"/>
        <v>27</v>
      </c>
      <c r="AH389" s="87">
        <v>28</v>
      </c>
    </row>
    <row r="390" spans="1:34" x14ac:dyDescent="0.2">
      <c r="A390" s="82">
        <v>25</v>
      </c>
      <c r="B390" s="83">
        <v>1.8</v>
      </c>
      <c r="C390" s="84">
        <f t="shared" si="126"/>
        <v>25018</v>
      </c>
      <c r="D390" s="94">
        <v>10</v>
      </c>
      <c r="E390" s="93">
        <f t="shared" si="139"/>
        <v>10.199999999999999</v>
      </c>
      <c r="F390" s="93">
        <f t="shared" si="133"/>
        <v>10.399999999999999</v>
      </c>
      <c r="G390" s="93">
        <f t="shared" si="133"/>
        <v>10.599999999999998</v>
      </c>
      <c r="H390" s="93">
        <f t="shared" si="133"/>
        <v>10.799999999999997</v>
      </c>
      <c r="I390" s="94">
        <v>11</v>
      </c>
      <c r="J390" s="91">
        <f t="shared" si="140"/>
        <v>11.6</v>
      </c>
      <c r="K390" s="91">
        <f t="shared" si="134"/>
        <v>12.2</v>
      </c>
      <c r="L390" s="91">
        <f t="shared" si="134"/>
        <v>12.799999999999999</v>
      </c>
      <c r="M390" s="91">
        <f t="shared" si="134"/>
        <v>13.399999999999999</v>
      </c>
      <c r="N390" s="94">
        <v>14</v>
      </c>
      <c r="O390" s="91">
        <f t="shared" si="141"/>
        <v>14.4</v>
      </c>
      <c r="P390" s="91">
        <f t="shared" si="135"/>
        <v>14.8</v>
      </c>
      <c r="Q390" s="91">
        <f t="shared" si="135"/>
        <v>15.200000000000001</v>
      </c>
      <c r="R390" s="91">
        <f t="shared" si="135"/>
        <v>15.600000000000001</v>
      </c>
      <c r="S390" s="94">
        <v>16</v>
      </c>
      <c r="T390" s="91">
        <f t="shared" si="142"/>
        <v>16.8</v>
      </c>
      <c r="U390" s="91">
        <f t="shared" si="136"/>
        <v>17.600000000000001</v>
      </c>
      <c r="V390" s="91">
        <f t="shared" si="136"/>
        <v>18.400000000000002</v>
      </c>
      <c r="W390" s="91">
        <f t="shared" si="136"/>
        <v>19.200000000000003</v>
      </c>
      <c r="X390" s="94">
        <v>20</v>
      </c>
      <c r="Y390" s="91">
        <f t="shared" si="143"/>
        <v>20.8</v>
      </c>
      <c r="Z390" s="91">
        <f t="shared" si="137"/>
        <v>21.6</v>
      </c>
      <c r="AA390" s="91">
        <f t="shared" si="137"/>
        <v>22.400000000000002</v>
      </c>
      <c r="AB390" s="91">
        <f t="shared" si="137"/>
        <v>23.200000000000003</v>
      </c>
      <c r="AC390" s="94">
        <v>24</v>
      </c>
      <c r="AD390" s="91">
        <f t="shared" si="144"/>
        <v>25</v>
      </c>
      <c r="AE390" s="91">
        <f t="shared" si="138"/>
        <v>26</v>
      </c>
      <c r="AF390" s="91">
        <f t="shared" si="138"/>
        <v>27</v>
      </c>
      <c r="AG390" s="91">
        <f t="shared" si="138"/>
        <v>28</v>
      </c>
      <c r="AH390" s="94">
        <v>29</v>
      </c>
    </row>
    <row r="391" spans="1:34" x14ac:dyDescent="0.2">
      <c r="A391" s="82">
        <v>25</v>
      </c>
      <c r="B391" s="92">
        <v>2</v>
      </c>
      <c r="C391" s="84">
        <f t="shared" si="126"/>
        <v>25020</v>
      </c>
      <c r="D391" s="87">
        <v>10</v>
      </c>
      <c r="E391" s="88">
        <f t="shared" si="139"/>
        <v>10.4</v>
      </c>
      <c r="F391" s="88">
        <f t="shared" si="133"/>
        <v>10.8</v>
      </c>
      <c r="G391" s="88">
        <f t="shared" si="133"/>
        <v>11.200000000000001</v>
      </c>
      <c r="H391" s="88">
        <f t="shared" si="133"/>
        <v>11.600000000000001</v>
      </c>
      <c r="I391" s="87">
        <v>12</v>
      </c>
      <c r="J391" s="88">
        <f t="shared" si="140"/>
        <v>12.4</v>
      </c>
      <c r="K391" s="88">
        <f t="shared" si="134"/>
        <v>12.8</v>
      </c>
      <c r="L391" s="88">
        <f t="shared" si="134"/>
        <v>13.200000000000001</v>
      </c>
      <c r="M391" s="88">
        <f t="shared" si="134"/>
        <v>13.600000000000001</v>
      </c>
      <c r="N391" s="87">
        <v>14</v>
      </c>
      <c r="O391" s="88">
        <f t="shared" si="141"/>
        <v>14.6</v>
      </c>
      <c r="P391" s="88">
        <f t="shared" si="135"/>
        <v>15.2</v>
      </c>
      <c r="Q391" s="88">
        <f t="shared" si="135"/>
        <v>15.799999999999999</v>
      </c>
      <c r="R391" s="88">
        <f t="shared" si="135"/>
        <v>16.399999999999999</v>
      </c>
      <c r="S391" s="87">
        <v>17</v>
      </c>
      <c r="T391" s="88">
        <f t="shared" si="142"/>
        <v>17.600000000000001</v>
      </c>
      <c r="U391" s="88">
        <f t="shared" si="136"/>
        <v>18.200000000000003</v>
      </c>
      <c r="V391" s="88">
        <f t="shared" si="136"/>
        <v>18.800000000000004</v>
      </c>
      <c r="W391" s="88">
        <f t="shared" si="136"/>
        <v>19.400000000000006</v>
      </c>
      <c r="X391" s="87">
        <v>20</v>
      </c>
      <c r="Y391" s="88">
        <f t="shared" si="143"/>
        <v>21</v>
      </c>
      <c r="Z391" s="88">
        <f t="shared" si="137"/>
        <v>22</v>
      </c>
      <c r="AA391" s="88">
        <f t="shared" si="137"/>
        <v>23</v>
      </c>
      <c r="AB391" s="88">
        <f t="shared" si="137"/>
        <v>24</v>
      </c>
      <c r="AC391" s="87">
        <v>25</v>
      </c>
      <c r="AD391" s="88">
        <f t="shared" si="144"/>
        <v>25.8</v>
      </c>
      <c r="AE391" s="88">
        <f t="shared" si="138"/>
        <v>26.6</v>
      </c>
      <c r="AF391" s="88">
        <f t="shared" si="138"/>
        <v>27.400000000000002</v>
      </c>
      <c r="AG391" s="88">
        <f t="shared" si="138"/>
        <v>28.200000000000003</v>
      </c>
      <c r="AH391" s="87">
        <v>29</v>
      </c>
    </row>
    <row r="392" spans="1:34" x14ac:dyDescent="0.2">
      <c r="A392" s="82">
        <v>25</v>
      </c>
      <c r="B392" s="83">
        <v>2.2000000000000002</v>
      </c>
      <c r="C392" s="84">
        <f t="shared" si="126"/>
        <v>25022</v>
      </c>
      <c r="D392" s="94">
        <v>10</v>
      </c>
      <c r="E392" s="93">
        <f t="shared" si="139"/>
        <v>10.4</v>
      </c>
      <c r="F392" s="93">
        <f t="shared" si="133"/>
        <v>10.8</v>
      </c>
      <c r="G392" s="93">
        <f t="shared" si="133"/>
        <v>11.200000000000001</v>
      </c>
      <c r="H392" s="93">
        <f t="shared" si="133"/>
        <v>11.600000000000001</v>
      </c>
      <c r="I392" s="94">
        <v>12</v>
      </c>
      <c r="J392" s="91">
        <f t="shared" si="140"/>
        <v>12.4</v>
      </c>
      <c r="K392" s="91">
        <f t="shared" si="134"/>
        <v>12.8</v>
      </c>
      <c r="L392" s="91">
        <f t="shared" si="134"/>
        <v>13.200000000000001</v>
      </c>
      <c r="M392" s="91">
        <f t="shared" si="134"/>
        <v>13.600000000000001</v>
      </c>
      <c r="N392" s="94">
        <v>14</v>
      </c>
      <c r="O392" s="91">
        <f t="shared" si="141"/>
        <v>14.6</v>
      </c>
      <c r="P392" s="91">
        <f t="shared" si="135"/>
        <v>15.2</v>
      </c>
      <c r="Q392" s="91">
        <f t="shared" si="135"/>
        <v>15.799999999999999</v>
      </c>
      <c r="R392" s="91">
        <f t="shared" si="135"/>
        <v>16.399999999999999</v>
      </c>
      <c r="S392" s="94">
        <v>17</v>
      </c>
      <c r="T392" s="91">
        <f t="shared" si="142"/>
        <v>17.8</v>
      </c>
      <c r="U392" s="91">
        <f t="shared" si="136"/>
        <v>18.600000000000001</v>
      </c>
      <c r="V392" s="91">
        <f t="shared" si="136"/>
        <v>19.400000000000002</v>
      </c>
      <c r="W392" s="91">
        <f t="shared" si="136"/>
        <v>20.200000000000003</v>
      </c>
      <c r="X392" s="94">
        <v>21</v>
      </c>
      <c r="Y392" s="91">
        <f t="shared" si="143"/>
        <v>21.8</v>
      </c>
      <c r="Z392" s="91">
        <f t="shared" si="137"/>
        <v>22.6</v>
      </c>
      <c r="AA392" s="91">
        <f t="shared" si="137"/>
        <v>23.400000000000002</v>
      </c>
      <c r="AB392" s="91">
        <f t="shared" si="137"/>
        <v>24.200000000000003</v>
      </c>
      <c r="AC392" s="94">
        <v>25</v>
      </c>
      <c r="AD392" s="91">
        <f t="shared" si="144"/>
        <v>26</v>
      </c>
      <c r="AE392" s="91">
        <f t="shared" si="138"/>
        <v>27</v>
      </c>
      <c r="AF392" s="91">
        <f t="shared" si="138"/>
        <v>28</v>
      </c>
      <c r="AG392" s="91">
        <f t="shared" si="138"/>
        <v>29</v>
      </c>
      <c r="AH392" s="94">
        <v>30</v>
      </c>
    </row>
    <row r="393" spans="1:34" x14ac:dyDescent="0.2">
      <c r="A393" s="82">
        <v>25</v>
      </c>
      <c r="B393" s="92">
        <v>2.4</v>
      </c>
      <c r="C393" s="84">
        <f t="shared" si="126"/>
        <v>25024</v>
      </c>
      <c r="D393" s="87">
        <v>10</v>
      </c>
      <c r="E393" s="88">
        <f t="shared" si="139"/>
        <v>10.4</v>
      </c>
      <c r="F393" s="88">
        <f t="shared" si="133"/>
        <v>10.8</v>
      </c>
      <c r="G393" s="88">
        <f t="shared" si="133"/>
        <v>11.200000000000001</v>
      </c>
      <c r="H393" s="88">
        <f t="shared" si="133"/>
        <v>11.600000000000001</v>
      </c>
      <c r="I393" s="87">
        <v>12</v>
      </c>
      <c r="J393" s="88">
        <f t="shared" si="140"/>
        <v>12.4</v>
      </c>
      <c r="K393" s="88">
        <f t="shared" si="134"/>
        <v>12.8</v>
      </c>
      <c r="L393" s="88">
        <f t="shared" si="134"/>
        <v>13.200000000000001</v>
      </c>
      <c r="M393" s="88">
        <f t="shared" si="134"/>
        <v>13.600000000000001</v>
      </c>
      <c r="N393" s="87">
        <v>14</v>
      </c>
      <c r="O393" s="88">
        <f t="shared" si="141"/>
        <v>14.6</v>
      </c>
      <c r="P393" s="88">
        <f t="shared" si="135"/>
        <v>15.2</v>
      </c>
      <c r="Q393" s="88">
        <f t="shared" si="135"/>
        <v>15.799999999999999</v>
      </c>
      <c r="R393" s="88">
        <f t="shared" si="135"/>
        <v>16.399999999999999</v>
      </c>
      <c r="S393" s="87">
        <v>17</v>
      </c>
      <c r="T393" s="88">
        <f t="shared" si="142"/>
        <v>17.8</v>
      </c>
      <c r="U393" s="88">
        <f t="shared" si="136"/>
        <v>18.600000000000001</v>
      </c>
      <c r="V393" s="88">
        <f t="shared" si="136"/>
        <v>19.400000000000002</v>
      </c>
      <c r="W393" s="88">
        <f t="shared" si="136"/>
        <v>20.200000000000003</v>
      </c>
      <c r="X393" s="87">
        <v>21</v>
      </c>
      <c r="Y393" s="88">
        <f t="shared" si="143"/>
        <v>22</v>
      </c>
      <c r="Z393" s="88">
        <f t="shared" si="137"/>
        <v>23</v>
      </c>
      <c r="AA393" s="88">
        <f t="shared" si="137"/>
        <v>24</v>
      </c>
      <c r="AB393" s="88">
        <f t="shared" si="137"/>
        <v>25</v>
      </c>
      <c r="AC393" s="87">
        <v>26</v>
      </c>
      <c r="AD393" s="88">
        <f t="shared" si="144"/>
        <v>27</v>
      </c>
      <c r="AE393" s="88">
        <f t="shared" si="138"/>
        <v>28</v>
      </c>
      <c r="AF393" s="88">
        <f t="shared" si="138"/>
        <v>29</v>
      </c>
      <c r="AG393" s="88">
        <f t="shared" si="138"/>
        <v>30</v>
      </c>
      <c r="AH393" s="87">
        <v>31</v>
      </c>
    </row>
    <row r="394" spans="1:34" x14ac:dyDescent="0.2">
      <c r="A394" s="82">
        <v>25</v>
      </c>
      <c r="B394" s="83">
        <v>2.6</v>
      </c>
      <c r="C394" s="84">
        <f t="shared" si="126"/>
        <v>25026</v>
      </c>
      <c r="D394" s="94">
        <v>10</v>
      </c>
      <c r="E394" s="93">
        <f t="shared" si="139"/>
        <v>10.4</v>
      </c>
      <c r="F394" s="93">
        <f t="shared" si="133"/>
        <v>10.8</v>
      </c>
      <c r="G394" s="93">
        <f t="shared" si="133"/>
        <v>11.200000000000001</v>
      </c>
      <c r="H394" s="93">
        <f t="shared" si="133"/>
        <v>11.600000000000001</v>
      </c>
      <c r="I394" s="94">
        <v>12</v>
      </c>
      <c r="J394" s="91">
        <f t="shared" si="140"/>
        <v>12.6</v>
      </c>
      <c r="K394" s="91">
        <f t="shared" si="134"/>
        <v>13.2</v>
      </c>
      <c r="L394" s="91">
        <f t="shared" si="134"/>
        <v>13.799999999999999</v>
      </c>
      <c r="M394" s="91">
        <f t="shared" si="134"/>
        <v>14.399999999999999</v>
      </c>
      <c r="N394" s="94">
        <v>15</v>
      </c>
      <c r="O394" s="91">
        <f t="shared" si="141"/>
        <v>15.6</v>
      </c>
      <c r="P394" s="91">
        <f t="shared" si="135"/>
        <v>16.2</v>
      </c>
      <c r="Q394" s="91">
        <f t="shared" si="135"/>
        <v>16.8</v>
      </c>
      <c r="R394" s="91">
        <f t="shared" si="135"/>
        <v>17.400000000000002</v>
      </c>
      <c r="S394" s="94">
        <v>18</v>
      </c>
      <c r="T394" s="91">
        <f t="shared" si="142"/>
        <v>18.8</v>
      </c>
      <c r="U394" s="91">
        <f t="shared" si="136"/>
        <v>19.600000000000001</v>
      </c>
      <c r="V394" s="91">
        <f t="shared" si="136"/>
        <v>20.400000000000002</v>
      </c>
      <c r="W394" s="91">
        <f t="shared" si="136"/>
        <v>21.200000000000003</v>
      </c>
      <c r="X394" s="94">
        <v>22</v>
      </c>
      <c r="Y394" s="91">
        <f t="shared" si="143"/>
        <v>22.8</v>
      </c>
      <c r="Z394" s="91">
        <f t="shared" si="137"/>
        <v>23.6</v>
      </c>
      <c r="AA394" s="91">
        <f t="shared" si="137"/>
        <v>24.400000000000002</v>
      </c>
      <c r="AB394" s="91">
        <f t="shared" si="137"/>
        <v>25.200000000000003</v>
      </c>
      <c r="AC394" s="94">
        <v>26</v>
      </c>
      <c r="AD394" s="91">
        <f t="shared" si="144"/>
        <v>27</v>
      </c>
      <c r="AE394" s="91">
        <f t="shared" si="138"/>
        <v>28</v>
      </c>
      <c r="AF394" s="91">
        <f t="shared" si="138"/>
        <v>29</v>
      </c>
      <c r="AG394" s="91">
        <f t="shared" si="138"/>
        <v>30</v>
      </c>
      <c r="AH394" s="94">
        <v>31</v>
      </c>
    </row>
    <row r="395" spans="1:34" x14ac:dyDescent="0.2">
      <c r="A395" s="82">
        <v>25</v>
      </c>
      <c r="B395" s="92">
        <v>2.8</v>
      </c>
      <c r="C395" s="84">
        <f t="shared" si="126"/>
        <v>25028</v>
      </c>
      <c r="D395" s="87">
        <v>10</v>
      </c>
      <c r="E395" s="88">
        <f t="shared" si="139"/>
        <v>10.4</v>
      </c>
      <c r="F395" s="88">
        <f t="shared" si="133"/>
        <v>10.8</v>
      </c>
      <c r="G395" s="88">
        <f t="shared" si="133"/>
        <v>11.200000000000001</v>
      </c>
      <c r="H395" s="88">
        <f t="shared" si="133"/>
        <v>11.600000000000001</v>
      </c>
      <c r="I395" s="87">
        <v>12</v>
      </c>
      <c r="J395" s="88">
        <f t="shared" si="140"/>
        <v>12.6</v>
      </c>
      <c r="K395" s="88">
        <f t="shared" si="134"/>
        <v>13.2</v>
      </c>
      <c r="L395" s="88">
        <f t="shared" si="134"/>
        <v>13.799999999999999</v>
      </c>
      <c r="M395" s="88">
        <f t="shared" si="134"/>
        <v>14.399999999999999</v>
      </c>
      <c r="N395" s="87">
        <v>15</v>
      </c>
      <c r="O395" s="88">
        <f t="shared" si="141"/>
        <v>15.6</v>
      </c>
      <c r="P395" s="88">
        <f t="shared" si="135"/>
        <v>16.2</v>
      </c>
      <c r="Q395" s="88">
        <f t="shared" si="135"/>
        <v>16.8</v>
      </c>
      <c r="R395" s="88">
        <f t="shared" si="135"/>
        <v>17.400000000000002</v>
      </c>
      <c r="S395" s="87">
        <v>18</v>
      </c>
      <c r="T395" s="88">
        <f t="shared" si="142"/>
        <v>18.8</v>
      </c>
      <c r="U395" s="88">
        <f t="shared" si="136"/>
        <v>19.600000000000001</v>
      </c>
      <c r="V395" s="88">
        <f t="shared" si="136"/>
        <v>20.400000000000002</v>
      </c>
      <c r="W395" s="88">
        <f t="shared" si="136"/>
        <v>21.200000000000003</v>
      </c>
      <c r="X395" s="87">
        <v>22</v>
      </c>
      <c r="Y395" s="88">
        <f t="shared" si="143"/>
        <v>23</v>
      </c>
      <c r="Z395" s="88">
        <f t="shared" si="137"/>
        <v>24</v>
      </c>
      <c r="AA395" s="88">
        <f t="shared" si="137"/>
        <v>25</v>
      </c>
      <c r="AB395" s="88">
        <f t="shared" si="137"/>
        <v>26</v>
      </c>
      <c r="AC395" s="87">
        <v>27</v>
      </c>
      <c r="AD395" s="88">
        <f t="shared" si="144"/>
        <v>28</v>
      </c>
      <c r="AE395" s="88">
        <f t="shared" si="138"/>
        <v>29</v>
      </c>
      <c r="AF395" s="88">
        <f t="shared" si="138"/>
        <v>30</v>
      </c>
      <c r="AG395" s="88">
        <f t="shared" si="138"/>
        <v>31</v>
      </c>
      <c r="AH395" s="87">
        <v>32</v>
      </c>
    </row>
    <row r="396" spans="1:34" x14ac:dyDescent="0.2">
      <c r="A396" s="82">
        <v>25</v>
      </c>
      <c r="B396" s="83">
        <v>3</v>
      </c>
      <c r="C396" s="84">
        <f t="shared" si="126"/>
        <v>25030</v>
      </c>
      <c r="D396" s="94">
        <v>11</v>
      </c>
      <c r="E396" s="93">
        <f t="shared" si="139"/>
        <v>11.4</v>
      </c>
      <c r="F396" s="93">
        <f t="shared" si="133"/>
        <v>11.8</v>
      </c>
      <c r="G396" s="93">
        <f t="shared" si="133"/>
        <v>12.200000000000001</v>
      </c>
      <c r="H396" s="93">
        <f t="shared" si="133"/>
        <v>12.600000000000001</v>
      </c>
      <c r="I396" s="94">
        <v>13</v>
      </c>
      <c r="J396" s="91">
        <f t="shared" si="140"/>
        <v>13.4</v>
      </c>
      <c r="K396" s="91">
        <f t="shared" si="134"/>
        <v>13.8</v>
      </c>
      <c r="L396" s="91">
        <f t="shared" si="134"/>
        <v>14.200000000000001</v>
      </c>
      <c r="M396" s="91">
        <f t="shared" si="134"/>
        <v>14.600000000000001</v>
      </c>
      <c r="N396" s="94">
        <v>15</v>
      </c>
      <c r="O396" s="91">
        <f t="shared" si="141"/>
        <v>15.6</v>
      </c>
      <c r="P396" s="91">
        <f t="shared" si="135"/>
        <v>16.2</v>
      </c>
      <c r="Q396" s="91">
        <f t="shared" si="135"/>
        <v>16.8</v>
      </c>
      <c r="R396" s="91">
        <f t="shared" si="135"/>
        <v>17.400000000000002</v>
      </c>
      <c r="S396" s="94">
        <v>18</v>
      </c>
      <c r="T396" s="91">
        <f t="shared" si="142"/>
        <v>18.8</v>
      </c>
      <c r="U396" s="91">
        <f t="shared" si="136"/>
        <v>19.600000000000001</v>
      </c>
      <c r="V396" s="91">
        <f t="shared" si="136"/>
        <v>20.400000000000002</v>
      </c>
      <c r="W396" s="91">
        <f t="shared" si="136"/>
        <v>21.200000000000003</v>
      </c>
      <c r="X396" s="94">
        <v>22</v>
      </c>
      <c r="Y396" s="91">
        <f t="shared" si="143"/>
        <v>23</v>
      </c>
      <c r="Z396" s="91">
        <f t="shared" si="137"/>
        <v>24</v>
      </c>
      <c r="AA396" s="91">
        <f t="shared" si="137"/>
        <v>25</v>
      </c>
      <c r="AB396" s="91">
        <f t="shared" si="137"/>
        <v>26</v>
      </c>
      <c r="AC396" s="94">
        <v>27</v>
      </c>
      <c r="AD396" s="91">
        <f t="shared" si="144"/>
        <v>28</v>
      </c>
      <c r="AE396" s="91">
        <f t="shared" si="138"/>
        <v>29</v>
      </c>
      <c r="AF396" s="91">
        <f t="shared" si="138"/>
        <v>30</v>
      </c>
      <c r="AG396" s="91">
        <f t="shared" si="138"/>
        <v>31</v>
      </c>
      <c r="AH396" s="94">
        <v>32</v>
      </c>
    </row>
    <row r="397" spans="1:34" x14ac:dyDescent="0.2">
      <c r="B397" s="74"/>
      <c r="C397" s="74"/>
    </row>
    <row r="398" spans="1:34" x14ac:dyDescent="0.2">
      <c r="B398" s="74" t="s">
        <v>79</v>
      </c>
      <c r="C398" s="74"/>
    </row>
    <row r="399" spans="1:34" x14ac:dyDescent="0.2">
      <c r="B399" s="95" t="s">
        <v>80</v>
      </c>
      <c r="C399" s="95"/>
      <c r="D399" t="s">
        <v>81</v>
      </c>
    </row>
    <row r="400" spans="1:34" x14ac:dyDescent="0.2">
      <c r="B400" s="95"/>
      <c r="C400" s="95"/>
      <c r="D400" s="96" t="s">
        <v>204</v>
      </c>
    </row>
    <row r="401" spans="2:4" x14ac:dyDescent="0.2">
      <c r="B401" s="95"/>
      <c r="C401" s="95"/>
      <c r="D401" s="227" t="s">
        <v>203</v>
      </c>
    </row>
    <row r="402" spans="2:4" x14ac:dyDescent="0.2">
      <c r="B402" s="95"/>
      <c r="C402" s="95"/>
    </row>
    <row r="403" spans="2:4" x14ac:dyDescent="0.2">
      <c r="B403" s="95" t="s">
        <v>82</v>
      </c>
      <c r="C403" s="95"/>
      <c r="D403" t="s">
        <v>83</v>
      </c>
    </row>
    <row r="404" spans="2:4" x14ac:dyDescent="0.2">
      <c r="B404" s="97"/>
      <c r="C404" s="97"/>
    </row>
    <row r="405" spans="2:4" x14ac:dyDescent="0.2">
      <c r="B405" s="95" t="s">
        <v>84</v>
      </c>
      <c r="C405" s="95"/>
      <c r="D405" t="s">
        <v>85</v>
      </c>
    </row>
  </sheetData>
  <phoneticPr fontId="0" type="noConversion"/>
  <pageMargins left="0.5" right="0.5" top="0.75" bottom="0.75" header="0.25" footer="0.25"/>
  <pageSetup paperSize="5" orientation="landscape" r:id="rId1"/>
  <headerFooter alignWithMargins="0">
    <oddFooter>&amp;LRequired CT Look-up Table&amp;RPage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52"/>
  <sheetViews>
    <sheetView zoomScaleNormal="100" workbookViewId="0">
      <pane xSplit="1" ySplit="12" topLeftCell="B40" activePane="bottomRight" state="frozen"/>
      <selection activeCell="H43" sqref="H43"/>
      <selection pane="topRight" activeCell="H43" sqref="H43"/>
      <selection pane="bottomLeft" activeCell="H43" sqref="H43"/>
      <selection pane="bottomRight" activeCell="G5" sqref="G5:I5"/>
    </sheetView>
  </sheetViews>
  <sheetFormatPr defaultRowHeight="12.75" x14ac:dyDescent="0.2"/>
  <cols>
    <col min="1" max="1" width="5.7109375" customWidth="1"/>
    <col min="2" max="2" width="10.85546875" customWidth="1"/>
    <col min="3" max="4" width="9.85546875" customWidth="1"/>
    <col min="5" max="5" width="8.140625" customWidth="1"/>
    <col min="6" max="6" width="8.28515625" customWidth="1"/>
    <col min="7" max="7" width="7" customWidth="1"/>
    <col min="8" max="8" width="7.85546875" customWidth="1"/>
    <col min="9" max="9" width="7.5703125" customWidth="1"/>
    <col min="10" max="11" width="8" customWidth="1"/>
    <col min="12" max="13" width="7.5703125" customWidth="1"/>
    <col min="14" max="19" width="7.42578125" customWidth="1"/>
    <col min="20" max="20" width="7.7109375" customWidth="1"/>
    <col min="21" max="21" width="8.5703125" customWidth="1"/>
    <col min="22" max="22" width="8.7109375" customWidth="1"/>
    <col min="23" max="23" width="8.140625" customWidth="1"/>
    <col min="24" max="24" width="7.7109375" customWidth="1"/>
    <col min="25" max="25" width="7.28515625" customWidth="1"/>
    <col min="26" max="26" width="8.140625" customWidth="1"/>
    <col min="27" max="27" width="8.42578125" customWidth="1"/>
    <col min="29" max="29" width="30" customWidth="1"/>
  </cols>
  <sheetData>
    <row r="1" spans="1:30" ht="15.95" customHeight="1" thickBot="1" x14ac:dyDescent="0.3">
      <c r="F1" s="205" t="s">
        <v>291</v>
      </c>
    </row>
    <row r="2" spans="1:30" ht="15.95" customHeight="1" thickBot="1" x14ac:dyDescent="0.25">
      <c r="F2" s="1"/>
      <c r="K2" s="213" t="s">
        <v>32</v>
      </c>
      <c r="L2" s="423"/>
      <c r="M2" s="213" t="s">
        <v>33</v>
      </c>
      <c r="N2" s="423"/>
    </row>
    <row r="3" spans="1:30" ht="14.1" customHeight="1" thickBot="1" x14ac:dyDescent="0.25">
      <c r="D3" s="2"/>
    </row>
    <row r="4" spans="1:30" ht="15.95" customHeight="1" thickBot="1" x14ac:dyDescent="0.25">
      <c r="B4" s="192" t="s">
        <v>0</v>
      </c>
      <c r="C4" s="507"/>
      <c r="D4" s="2"/>
      <c r="E4" s="192" t="s">
        <v>1</v>
      </c>
      <c r="G4" s="517"/>
      <c r="H4" s="518"/>
      <c r="I4" s="519"/>
      <c r="L4" s="192" t="s">
        <v>4</v>
      </c>
      <c r="M4" s="435"/>
      <c r="N4" s="434"/>
      <c r="O4" s="2"/>
      <c r="AD4" s="2"/>
    </row>
    <row r="5" spans="1:30" ht="15.95" customHeight="1" thickBot="1" x14ac:dyDescent="0.25">
      <c r="B5" s="192" t="s">
        <v>2</v>
      </c>
      <c r="C5" s="429"/>
      <c r="D5" s="2"/>
      <c r="E5" s="192" t="s">
        <v>3</v>
      </c>
      <c r="G5" s="517"/>
      <c r="H5" s="518"/>
      <c r="I5" s="519"/>
      <c r="L5" s="192" t="s">
        <v>5</v>
      </c>
      <c r="M5" s="436"/>
      <c r="N5" s="433"/>
      <c r="O5" s="2"/>
      <c r="AD5" s="2"/>
    </row>
    <row r="6" spans="1:30" x14ac:dyDescent="0.2">
      <c r="B6" s="2"/>
      <c r="C6" s="424"/>
      <c r="D6" s="2"/>
      <c r="E6" s="2"/>
      <c r="G6" s="425"/>
      <c r="H6" s="164"/>
      <c r="I6" s="164"/>
      <c r="L6" s="2"/>
      <c r="M6" s="425"/>
      <c r="N6" s="425"/>
      <c r="O6" s="2"/>
      <c r="AD6" s="2"/>
    </row>
    <row r="7" spans="1:30" ht="13.5" thickBot="1" x14ac:dyDescent="0.25">
      <c r="A7" s="2"/>
      <c r="B7" s="163" t="s">
        <v>106</v>
      </c>
      <c r="C7" s="2"/>
      <c r="D7" s="2"/>
      <c r="E7" s="2"/>
      <c r="F7" s="2"/>
      <c r="G7" s="2"/>
      <c r="H7" s="2"/>
      <c r="I7" s="2"/>
      <c r="J7" s="2"/>
      <c r="K7" s="2"/>
      <c r="L7" s="2"/>
      <c r="M7" s="2"/>
      <c r="N7" s="2"/>
      <c r="O7" s="2"/>
      <c r="P7" s="2"/>
      <c r="Q7" s="2"/>
      <c r="R7" s="2"/>
      <c r="S7" s="2"/>
      <c r="T7" s="2"/>
      <c r="U7" s="2"/>
      <c r="V7" s="2"/>
      <c r="W7" s="2"/>
      <c r="X7" s="2"/>
      <c r="Y7" s="2"/>
      <c r="Z7" s="2"/>
      <c r="AA7" s="2"/>
      <c r="AB7" s="2"/>
      <c r="AC7" s="2"/>
      <c r="AD7" s="2"/>
    </row>
    <row r="8" spans="1:30" ht="12.75" customHeight="1" x14ac:dyDescent="0.2">
      <c r="A8" s="4"/>
      <c r="B8" s="526" t="s">
        <v>27</v>
      </c>
      <c r="C8" s="526" t="s">
        <v>28</v>
      </c>
      <c r="D8" s="526" t="s">
        <v>29</v>
      </c>
      <c r="E8" s="520" t="s">
        <v>7</v>
      </c>
      <c r="F8" s="521"/>
      <c r="G8" s="521"/>
      <c r="H8" s="521"/>
      <c r="I8" s="521"/>
      <c r="J8" s="521"/>
      <c r="K8" s="522"/>
      <c r="L8" s="534" t="s">
        <v>10</v>
      </c>
      <c r="M8" s="535"/>
      <c r="N8" s="536" t="s">
        <v>13</v>
      </c>
      <c r="O8" s="537"/>
      <c r="P8" s="537"/>
      <c r="Q8" s="537"/>
      <c r="R8" s="537"/>
      <c r="S8" s="537"/>
      <c r="T8" s="538"/>
      <c r="U8" s="542" t="s">
        <v>283</v>
      </c>
      <c r="V8" s="526" t="s">
        <v>30</v>
      </c>
      <c r="W8" s="526" t="s">
        <v>21</v>
      </c>
      <c r="X8" s="530" t="s">
        <v>22</v>
      </c>
      <c r="Y8" s="531"/>
      <c r="Z8" s="526" t="s">
        <v>24</v>
      </c>
      <c r="AA8" s="533"/>
      <c r="AB8" s="526" t="s">
        <v>31</v>
      </c>
      <c r="AC8" s="4"/>
      <c r="AD8" s="2"/>
    </row>
    <row r="9" spans="1:30" ht="13.5" thickBot="1" x14ac:dyDescent="0.25">
      <c r="A9" s="5"/>
      <c r="B9" s="527"/>
      <c r="C9" s="527"/>
      <c r="D9" s="527"/>
      <c r="E9" s="523"/>
      <c r="F9" s="524"/>
      <c r="G9" s="524"/>
      <c r="H9" s="524"/>
      <c r="I9" s="524"/>
      <c r="J9" s="524"/>
      <c r="K9" s="525"/>
      <c r="L9" s="9"/>
      <c r="M9" s="10"/>
      <c r="N9" s="539"/>
      <c r="O9" s="540"/>
      <c r="P9" s="540"/>
      <c r="Q9" s="540"/>
      <c r="R9" s="540"/>
      <c r="S9" s="540"/>
      <c r="T9" s="541"/>
      <c r="U9" s="543"/>
      <c r="V9" s="527"/>
      <c r="W9" s="527"/>
      <c r="X9" s="532"/>
      <c r="Y9" s="532"/>
      <c r="Z9" s="528"/>
      <c r="AA9" s="529"/>
      <c r="AB9" s="527"/>
      <c r="AC9" s="5"/>
      <c r="AD9" s="2"/>
    </row>
    <row r="10" spans="1:30" ht="13.5" customHeight="1" thickBot="1" x14ac:dyDescent="0.25">
      <c r="A10" s="5"/>
      <c r="B10" s="527"/>
      <c r="C10" s="527"/>
      <c r="D10" s="527"/>
      <c r="E10" s="8"/>
      <c r="F10" s="8"/>
      <c r="G10" s="8"/>
      <c r="H10" s="8"/>
      <c r="I10" s="8"/>
      <c r="J10" s="8"/>
      <c r="K10" s="8"/>
      <c r="L10" s="8"/>
      <c r="M10" s="8"/>
      <c r="N10" s="8"/>
      <c r="O10" s="8"/>
      <c r="P10" s="8"/>
      <c r="Q10" s="8"/>
      <c r="R10" s="8"/>
      <c r="S10" s="8"/>
      <c r="T10" s="8"/>
      <c r="U10" s="543"/>
      <c r="V10" s="527"/>
      <c r="W10" s="529"/>
      <c r="X10" s="8"/>
      <c r="Y10" s="8"/>
      <c r="Z10" s="8"/>
      <c r="AA10" s="8"/>
      <c r="AB10" s="527"/>
      <c r="AC10" s="246" t="s">
        <v>26</v>
      </c>
      <c r="AD10" s="2"/>
    </row>
    <row r="11" spans="1:30" ht="22.5" x14ac:dyDescent="0.2">
      <c r="A11" s="5" t="s">
        <v>6</v>
      </c>
      <c r="B11" s="527"/>
      <c r="C11" s="527"/>
      <c r="D11" s="527"/>
      <c r="E11" s="161" t="s">
        <v>8</v>
      </c>
      <c r="F11" s="161" t="s">
        <v>287</v>
      </c>
      <c r="G11" s="289" t="s">
        <v>9</v>
      </c>
      <c r="H11" s="289" t="s">
        <v>285</v>
      </c>
      <c r="I11" s="290" t="s">
        <v>286</v>
      </c>
      <c r="J11" s="27"/>
      <c r="K11" s="27"/>
      <c r="L11" s="161" t="s">
        <v>11</v>
      </c>
      <c r="M11" s="161" t="s">
        <v>12</v>
      </c>
      <c r="N11" s="161" t="s">
        <v>14</v>
      </c>
      <c r="O11" s="161" t="s">
        <v>15</v>
      </c>
      <c r="P11" s="161" t="s">
        <v>16</v>
      </c>
      <c r="Q11" s="161" t="s">
        <v>17</v>
      </c>
      <c r="R11" s="161" t="s">
        <v>18</v>
      </c>
      <c r="S11" s="161" t="s">
        <v>19</v>
      </c>
      <c r="T11" s="16" t="s">
        <v>20</v>
      </c>
      <c r="U11" s="543"/>
      <c r="V11" s="527"/>
      <c r="W11" s="162" t="s">
        <v>11</v>
      </c>
      <c r="X11" s="161" t="s">
        <v>11</v>
      </c>
      <c r="Y11" s="161" t="s">
        <v>23</v>
      </c>
      <c r="Z11" s="161" t="s">
        <v>11</v>
      </c>
      <c r="AA11" s="161" t="s">
        <v>25</v>
      </c>
      <c r="AB11" s="527"/>
      <c r="AC11" s="5"/>
      <c r="AD11" s="2"/>
    </row>
    <row r="12" spans="1:30" ht="13.5" thickBot="1" x14ac:dyDescent="0.25">
      <c r="A12" s="12"/>
      <c r="B12" s="527"/>
      <c r="C12" s="527"/>
      <c r="D12" s="527"/>
      <c r="E12" s="12"/>
      <c r="F12" s="12"/>
      <c r="G12" s="12"/>
      <c r="H12" s="12"/>
      <c r="I12" s="12"/>
      <c r="J12" s="12"/>
      <c r="K12" s="12"/>
      <c r="L12" s="12"/>
      <c r="M12" s="12"/>
      <c r="N12" s="12"/>
      <c r="O12" s="12"/>
      <c r="P12" s="12"/>
      <c r="Q12" s="12"/>
      <c r="R12" s="12"/>
      <c r="S12" s="12"/>
      <c r="T12" s="6"/>
      <c r="U12" s="544"/>
      <c r="V12" s="528"/>
      <c r="W12" s="7"/>
      <c r="X12" s="6"/>
      <c r="Y12" s="6"/>
      <c r="Z12" s="6"/>
      <c r="AA12" s="6"/>
      <c r="AB12" s="528"/>
      <c r="AC12" s="6"/>
    </row>
    <row r="13" spans="1:30" ht="17.100000000000001" customHeight="1" x14ac:dyDescent="0.2">
      <c r="A13" s="207">
        <v>1</v>
      </c>
      <c r="B13" s="311"/>
      <c r="C13" s="154"/>
      <c r="D13" s="153"/>
      <c r="E13" s="157"/>
      <c r="F13" s="157"/>
      <c r="G13" s="157"/>
      <c r="H13" s="157"/>
      <c r="I13" s="157"/>
      <c r="J13" s="157"/>
      <c r="K13" s="157"/>
      <c r="L13" s="235"/>
      <c r="M13" s="235"/>
      <c r="N13" s="318"/>
      <c r="O13" s="318"/>
      <c r="P13" s="318"/>
      <c r="Q13" s="318"/>
      <c r="R13" s="318"/>
      <c r="S13" s="318"/>
      <c r="T13" s="339" t="str">
        <f t="shared" ref="T13:T43" si="0">IF(ISERROR(AVERAGE(N13:S13)),"",AVERAGE(N13:S13))</f>
        <v/>
      </c>
      <c r="U13" s="340" t="str">
        <f t="shared" ref="U13:U43" si="1">IF(COUNT(N13:S13)=0,"",COUNTIF(N13:S13,"&gt;=0.105"))</f>
        <v/>
      </c>
      <c r="V13" s="324"/>
      <c r="W13" s="209"/>
      <c r="X13" s="209"/>
      <c r="Y13" s="209"/>
      <c r="Z13" s="209"/>
      <c r="AA13" s="209"/>
      <c r="AB13" s="209"/>
      <c r="AC13" s="201"/>
    </row>
    <row r="14" spans="1:30" ht="17.100000000000001" customHeight="1" x14ac:dyDescent="0.2">
      <c r="A14" s="208">
        <v>2</v>
      </c>
      <c r="B14" s="312"/>
      <c r="C14" s="234"/>
      <c r="D14" s="155"/>
      <c r="E14" s="158"/>
      <c r="F14" s="158"/>
      <c r="G14" s="158"/>
      <c r="H14" s="158"/>
      <c r="I14" s="158"/>
      <c r="J14" s="158"/>
      <c r="K14" s="158"/>
      <c r="L14" s="159"/>
      <c r="M14" s="159"/>
      <c r="N14" s="319"/>
      <c r="O14" s="319"/>
      <c r="P14" s="319"/>
      <c r="Q14" s="319"/>
      <c r="R14" s="319"/>
      <c r="S14" s="319"/>
      <c r="T14" s="339" t="str">
        <f t="shared" si="0"/>
        <v/>
      </c>
      <c r="U14" s="340" t="str">
        <f t="shared" si="1"/>
        <v/>
      </c>
      <c r="V14" s="393"/>
      <c r="W14" s="210"/>
      <c r="X14" s="210"/>
      <c r="Y14" s="210"/>
      <c r="Z14" s="210"/>
      <c r="AA14" s="210"/>
      <c r="AB14" s="210"/>
      <c r="AC14" s="202"/>
    </row>
    <row r="15" spans="1:30" ht="17.100000000000001" customHeight="1" x14ac:dyDescent="0.2">
      <c r="A15" s="19">
        <v>3</v>
      </c>
      <c r="B15" s="313"/>
      <c r="C15" s="29"/>
      <c r="D15" s="28"/>
      <c r="E15" s="30"/>
      <c r="F15" s="30"/>
      <c r="G15" s="30"/>
      <c r="H15" s="30"/>
      <c r="I15" s="30"/>
      <c r="J15" s="30"/>
      <c r="K15" s="30"/>
      <c r="L15" s="31"/>
      <c r="M15" s="31"/>
      <c r="N15" s="320"/>
      <c r="O15" s="320"/>
      <c r="P15" s="320"/>
      <c r="Q15" s="320"/>
      <c r="R15" s="320"/>
      <c r="S15" s="320"/>
      <c r="T15" s="323" t="str">
        <f t="shared" si="0"/>
        <v/>
      </c>
      <c r="U15" s="337" t="str">
        <f t="shared" si="1"/>
        <v/>
      </c>
      <c r="V15" s="313"/>
      <c r="W15" s="211"/>
      <c r="X15" s="211"/>
      <c r="Y15" s="211"/>
      <c r="Z15" s="211"/>
      <c r="AA15" s="211"/>
      <c r="AB15" s="211"/>
      <c r="AC15" s="32"/>
    </row>
    <row r="16" spans="1:30" ht="17.100000000000001" customHeight="1" x14ac:dyDescent="0.2">
      <c r="A16" s="19">
        <v>4</v>
      </c>
      <c r="B16" s="313"/>
      <c r="C16" s="29"/>
      <c r="D16" s="28"/>
      <c r="E16" s="30"/>
      <c r="F16" s="30"/>
      <c r="G16" s="30"/>
      <c r="H16" s="30"/>
      <c r="I16" s="30"/>
      <c r="J16" s="30"/>
      <c r="K16" s="30"/>
      <c r="L16" s="31"/>
      <c r="M16" s="31"/>
      <c r="N16" s="320"/>
      <c r="O16" s="320"/>
      <c r="P16" s="320"/>
      <c r="Q16" s="320"/>
      <c r="R16" s="320"/>
      <c r="S16" s="320"/>
      <c r="T16" s="323" t="str">
        <f t="shared" si="0"/>
        <v/>
      </c>
      <c r="U16" s="337" t="str">
        <f t="shared" si="1"/>
        <v/>
      </c>
      <c r="V16" s="313"/>
      <c r="W16" s="211"/>
      <c r="X16" s="211"/>
      <c r="Y16" s="211"/>
      <c r="Z16" s="211"/>
      <c r="AA16" s="211"/>
      <c r="AB16" s="211"/>
      <c r="AC16" s="32"/>
    </row>
    <row r="17" spans="1:29" ht="17.100000000000001" customHeight="1" x14ac:dyDescent="0.2">
      <c r="A17" s="208">
        <v>5</v>
      </c>
      <c r="B17" s="312"/>
      <c r="C17" s="234"/>
      <c r="D17" s="155"/>
      <c r="E17" s="158"/>
      <c r="F17" s="158"/>
      <c r="G17" s="158"/>
      <c r="H17" s="158"/>
      <c r="I17" s="158"/>
      <c r="J17" s="158"/>
      <c r="K17" s="158"/>
      <c r="L17" s="159"/>
      <c r="M17" s="159"/>
      <c r="N17" s="319"/>
      <c r="O17" s="319"/>
      <c r="P17" s="319"/>
      <c r="Q17" s="319"/>
      <c r="R17" s="319"/>
      <c r="S17" s="319"/>
      <c r="T17" s="339" t="str">
        <f t="shared" si="0"/>
        <v/>
      </c>
      <c r="U17" s="340" t="str">
        <f t="shared" si="1"/>
        <v/>
      </c>
      <c r="V17" s="312"/>
      <c r="W17" s="210"/>
      <c r="X17" s="210"/>
      <c r="Y17" s="210"/>
      <c r="Z17" s="210"/>
      <c r="AA17" s="210"/>
      <c r="AB17" s="210"/>
      <c r="AC17" s="202"/>
    </row>
    <row r="18" spans="1:29" ht="17.100000000000001" customHeight="1" x14ac:dyDescent="0.2">
      <c r="A18" s="208">
        <v>6</v>
      </c>
      <c r="B18" s="312"/>
      <c r="C18" s="234"/>
      <c r="D18" s="155"/>
      <c r="E18" s="158"/>
      <c r="F18" s="158"/>
      <c r="G18" s="158"/>
      <c r="H18" s="158"/>
      <c r="I18" s="158"/>
      <c r="J18" s="158"/>
      <c r="K18" s="158"/>
      <c r="L18" s="159"/>
      <c r="M18" s="159"/>
      <c r="N18" s="319"/>
      <c r="O18" s="319"/>
      <c r="P18" s="319"/>
      <c r="Q18" s="319"/>
      <c r="R18" s="319"/>
      <c r="S18" s="319"/>
      <c r="T18" s="339" t="str">
        <f t="shared" si="0"/>
        <v/>
      </c>
      <c r="U18" s="340" t="str">
        <f t="shared" si="1"/>
        <v/>
      </c>
      <c r="V18" s="312"/>
      <c r="W18" s="210"/>
      <c r="X18" s="210"/>
      <c r="Y18" s="210"/>
      <c r="Z18" s="210"/>
      <c r="AA18" s="210"/>
      <c r="AB18" s="210"/>
      <c r="AC18" s="202"/>
    </row>
    <row r="19" spans="1:29" ht="17.100000000000001" customHeight="1" x14ac:dyDescent="0.2">
      <c r="A19" s="19">
        <v>7</v>
      </c>
      <c r="B19" s="313"/>
      <c r="C19" s="29"/>
      <c r="D19" s="28"/>
      <c r="E19" s="30"/>
      <c r="F19" s="30"/>
      <c r="G19" s="30"/>
      <c r="H19" s="30"/>
      <c r="I19" s="30"/>
      <c r="J19" s="30"/>
      <c r="K19" s="30"/>
      <c r="L19" s="31"/>
      <c r="M19" s="31"/>
      <c r="N19" s="320"/>
      <c r="O19" s="320"/>
      <c r="P19" s="320"/>
      <c r="Q19" s="320"/>
      <c r="R19" s="320"/>
      <c r="S19" s="336"/>
      <c r="T19" s="323" t="str">
        <f t="shared" si="0"/>
        <v/>
      </c>
      <c r="U19" s="337" t="str">
        <f t="shared" si="1"/>
        <v/>
      </c>
      <c r="V19" s="313"/>
      <c r="W19" s="211"/>
      <c r="X19" s="211"/>
      <c r="Y19" s="211"/>
      <c r="Z19" s="211"/>
      <c r="AA19" s="211"/>
      <c r="AB19" s="211"/>
      <c r="AC19" s="32"/>
    </row>
    <row r="20" spans="1:29" ht="17.100000000000001" customHeight="1" x14ac:dyDescent="0.2">
      <c r="A20" s="19">
        <v>8</v>
      </c>
      <c r="B20" s="313"/>
      <c r="C20" s="29"/>
      <c r="D20" s="28"/>
      <c r="E20" s="30"/>
      <c r="F20" s="30"/>
      <c r="G20" s="30"/>
      <c r="H20" s="30"/>
      <c r="I20" s="30"/>
      <c r="J20" s="30"/>
      <c r="K20" s="30"/>
      <c r="L20" s="31"/>
      <c r="M20" s="31"/>
      <c r="N20" s="320"/>
      <c r="O20" s="320"/>
      <c r="P20" s="320"/>
      <c r="Q20" s="320"/>
      <c r="R20" s="320"/>
      <c r="S20" s="320"/>
      <c r="T20" s="323" t="str">
        <f t="shared" si="0"/>
        <v/>
      </c>
      <c r="U20" s="337" t="str">
        <f t="shared" si="1"/>
        <v/>
      </c>
      <c r="V20" s="313"/>
      <c r="W20" s="211"/>
      <c r="X20" s="211"/>
      <c r="Y20" s="211"/>
      <c r="Z20" s="211"/>
      <c r="AA20" s="211"/>
      <c r="AB20" s="211"/>
      <c r="AC20" s="32"/>
    </row>
    <row r="21" spans="1:29" ht="17.100000000000001" customHeight="1" x14ac:dyDescent="0.2">
      <c r="A21" s="208">
        <v>9</v>
      </c>
      <c r="B21" s="312"/>
      <c r="C21" s="234"/>
      <c r="D21" s="155"/>
      <c r="E21" s="158"/>
      <c r="F21" s="158"/>
      <c r="G21" s="158"/>
      <c r="H21" s="158"/>
      <c r="I21" s="158"/>
      <c r="J21" s="158"/>
      <c r="K21" s="158"/>
      <c r="L21" s="159"/>
      <c r="M21" s="159"/>
      <c r="N21" s="319"/>
      <c r="O21" s="319"/>
      <c r="P21" s="319"/>
      <c r="Q21" s="319"/>
      <c r="R21" s="319"/>
      <c r="S21" s="319"/>
      <c r="T21" s="339" t="str">
        <f t="shared" si="0"/>
        <v/>
      </c>
      <c r="U21" s="340" t="str">
        <f t="shared" si="1"/>
        <v/>
      </c>
      <c r="V21" s="312"/>
      <c r="W21" s="210"/>
      <c r="X21" s="210"/>
      <c r="Y21" s="210"/>
      <c r="Z21" s="210"/>
      <c r="AA21" s="210"/>
      <c r="AB21" s="210"/>
      <c r="AC21" s="202"/>
    </row>
    <row r="22" spans="1:29" ht="17.100000000000001" customHeight="1" x14ac:dyDescent="0.2">
      <c r="A22" s="208">
        <v>10</v>
      </c>
      <c r="B22" s="312"/>
      <c r="C22" s="234"/>
      <c r="D22" s="155"/>
      <c r="E22" s="158"/>
      <c r="F22" s="158"/>
      <c r="G22" s="158"/>
      <c r="H22" s="158"/>
      <c r="I22" s="158"/>
      <c r="J22" s="158"/>
      <c r="K22" s="158"/>
      <c r="L22" s="159"/>
      <c r="M22" s="159"/>
      <c r="N22" s="319"/>
      <c r="O22" s="319"/>
      <c r="P22" s="319"/>
      <c r="Q22" s="319"/>
      <c r="R22" s="319"/>
      <c r="S22" s="319"/>
      <c r="T22" s="339" t="str">
        <f t="shared" si="0"/>
        <v/>
      </c>
      <c r="U22" s="340" t="str">
        <f t="shared" si="1"/>
        <v/>
      </c>
      <c r="V22" s="312"/>
      <c r="W22" s="210"/>
      <c r="X22" s="210"/>
      <c r="Y22" s="210"/>
      <c r="Z22" s="210"/>
      <c r="AA22" s="210"/>
      <c r="AB22" s="210"/>
      <c r="AC22" s="202"/>
    </row>
    <row r="23" spans="1:29" ht="17.100000000000001" customHeight="1" x14ac:dyDescent="0.2">
      <c r="A23" s="19">
        <v>11</v>
      </c>
      <c r="B23" s="313"/>
      <c r="C23" s="29"/>
      <c r="D23" s="28"/>
      <c r="E23" s="30"/>
      <c r="F23" s="30"/>
      <c r="G23" s="30"/>
      <c r="H23" s="30"/>
      <c r="I23" s="30"/>
      <c r="J23" s="30"/>
      <c r="K23" s="30"/>
      <c r="L23" s="31"/>
      <c r="M23" s="31"/>
      <c r="N23" s="320"/>
      <c r="O23" s="320"/>
      <c r="P23" s="320"/>
      <c r="Q23" s="320"/>
      <c r="R23" s="320"/>
      <c r="S23" s="320"/>
      <c r="T23" s="323" t="str">
        <f t="shared" si="0"/>
        <v/>
      </c>
      <c r="U23" s="337" t="str">
        <f t="shared" si="1"/>
        <v/>
      </c>
      <c r="V23" s="313"/>
      <c r="W23" s="211"/>
      <c r="X23" s="211"/>
      <c r="Y23" s="211"/>
      <c r="Z23" s="211"/>
      <c r="AA23" s="211"/>
      <c r="AB23" s="211"/>
      <c r="AC23" s="32"/>
    </row>
    <row r="24" spans="1:29" ht="17.100000000000001" customHeight="1" x14ac:dyDescent="0.2">
      <c r="A24" s="19">
        <v>12</v>
      </c>
      <c r="B24" s="313"/>
      <c r="C24" s="29"/>
      <c r="D24" s="28"/>
      <c r="E24" s="30"/>
      <c r="F24" s="30"/>
      <c r="G24" s="30"/>
      <c r="H24" s="30"/>
      <c r="I24" s="30"/>
      <c r="J24" s="30"/>
      <c r="K24" s="30"/>
      <c r="L24" s="31"/>
      <c r="M24" s="31"/>
      <c r="N24" s="320"/>
      <c r="O24" s="320"/>
      <c r="P24" s="320"/>
      <c r="Q24" s="320"/>
      <c r="R24" s="320"/>
      <c r="S24" s="320"/>
      <c r="T24" s="323" t="str">
        <f t="shared" si="0"/>
        <v/>
      </c>
      <c r="U24" s="337" t="str">
        <f t="shared" si="1"/>
        <v/>
      </c>
      <c r="V24" s="313"/>
      <c r="W24" s="211"/>
      <c r="X24" s="211"/>
      <c r="Y24" s="211"/>
      <c r="Z24" s="211"/>
      <c r="AA24" s="211"/>
      <c r="AB24" s="211"/>
      <c r="AC24" s="32"/>
    </row>
    <row r="25" spans="1:29" ht="17.100000000000001" customHeight="1" x14ac:dyDescent="0.2">
      <c r="A25" s="208">
        <v>13</v>
      </c>
      <c r="B25" s="312"/>
      <c r="C25" s="234"/>
      <c r="D25" s="155"/>
      <c r="E25" s="158"/>
      <c r="F25" s="158"/>
      <c r="G25" s="158"/>
      <c r="H25" s="158"/>
      <c r="I25" s="158"/>
      <c r="J25" s="158"/>
      <c r="K25" s="158"/>
      <c r="L25" s="159"/>
      <c r="M25" s="159"/>
      <c r="N25" s="319"/>
      <c r="O25" s="319"/>
      <c r="P25" s="319"/>
      <c r="Q25" s="319"/>
      <c r="R25" s="319"/>
      <c r="S25" s="319"/>
      <c r="T25" s="339" t="str">
        <f t="shared" si="0"/>
        <v/>
      </c>
      <c r="U25" s="340" t="str">
        <f t="shared" si="1"/>
        <v/>
      </c>
      <c r="V25" s="312"/>
      <c r="W25" s="210"/>
      <c r="X25" s="210"/>
      <c r="Y25" s="210"/>
      <c r="Z25" s="210"/>
      <c r="AA25" s="210"/>
      <c r="AB25" s="210"/>
      <c r="AC25" s="202"/>
    </row>
    <row r="26" spans="1:29" ht="17.100000000000001" customHeight="1" x14ac:dyDescent="0.2">
      <c r="A26" s="208">
        <v>14</v>
      </c>
      <c r="B26" s="312"/>
      <c r="C26" s="234"/>
      <c r="D26" s="155"/>
      <c r="E26" s="158"/>
      <c r="F26" s="158"/>
      <c r="G26" s="158"/>
      <c r="H26" s="158"/>
      <c r="I26" s="158"/>
      <c r="J26" s="158"/>
      <c r="K26" s="158"/>
      <c r="L26" s="159"/>
      <c r="M26" s="159"/>
      <c r="N26" s="319"/>
      <c r="O26" s="319"/>
      <c r="P26" s="319"/>
      <c r="Q26" s="319"/>
      <c r="R26" s="319"/>
      <c r="S26" s="319"/>
      <c r="T26" s="339" t="str">
        <f t="shared" si="0"/>
        <v/>
      </c>
      <c r="U26" s="340" t="str">
        <f t="shared" si="1"/>
        <v/>
      </c>
      <c r="V26" s="312"/>
      <c r="W26" s="210"/>
      <c r="X26" s="210"/>
      <c r="Y26" s="210"/>
      <c r="Z26" s="210"/>
      <c r="AA26" s="210"/>
      <c r="AB26" s="210"/>
      <c r="AC26" s="202"/>
    </row>
    <row r="27" spans="1:29" ht="17.100000000000001" customHeight="1" x14ac:dyDescent="0.2">
      <c r="A27" s="19">
        <v>15</v>
      </c>
      <c r="B27" s="313"/>
      <c r="C27" s="29"/>
      <c r="D27" s="28"/>
      <c r="E27" s="30"/>
      <c r="F27" s="30"/>
      <c r="G27" s="30"/>
      <c r="H27" s="30"/>
      <c r="I27" s="30"/>
      <c r="J27" s="30"/>
      <c r="K27" s="30"/>
      <c r="L27" s="31"/>
      <c r="M27" s="31"/>
      <c r="N27" s="320"/>
      <c r="O27" s="320"/>
      <c r="P27" s="320"/>
      <c r="Q27" s="320"/>
      <c r="R27" s="320"/>
      <c r="S27" s="320"/>
      <c r="T27" s="323" t="str">
        <f t="shared" si="0"/>
        <v/>
      </c>
      <c r="U27" s="337" t="str">
        <f t="shared" si="1"/>
        <v/>
      </c>
      <c r="V27" s="313"/>
      <c r="W27" s="211"/>
      <c r="X27" s="211"/>
      <c r="Y27" s="211"/>
      <c r="Z27" s="211"/>
      <c r="AA27" s="211"/>
      <c r="AB27" s="211"/>
      <c r="AC27" s="32"/>
    </row>
    <row r="28" spans="1:29" ht="17.100000000000001" customHeight="1" x14ac:dyDescent="0.2">
      <c r="A28" s="19">
        <v>16</v>
      </c>
      <c r="B28" s="313"/>
      <c r="C28" s="29"/>
      <c r="D28" s="28"/>
      <c r="E28" s="30"/>
      <c r="F28" s="30"/>
      <c r="G28" s="30"/>
      <c r="H28" s="30"/>
      <c r="I28" s="30"/>
      <c r="J28" s="30"/>
      <c r="K28" s="30"/>
      <c r="L28" s="31"/>
      <c r="M28" s="31"/>
      <c r="N28" s="320"/>
      <c r="O28" s="320"/>
      <c r="P28" s="320"/>
      <c r="Q28" s="320"/>
      <c r="R28" s="320"/>
      <c r="S28" s="320"/>
      <c r="T28" s="323" t="str">
        <f t="shared" si="0"/>
        <v/>
      </c>
      <c r="U28" s="337" t="str">
        <f t="shared" si="1"/>
        <v/>
      </c>
      <c r="V28" s="313"/>
      <c r="W28" s="211"/>
      <c r="X28" s="211"/>
      <c r="Y28" s="211"/>
      <c r="Z28" s="211"/>
      <c r="AA28" s="211"/>
      <c r="AB28" s="211"/>
      <c r="AC28" s="32"/>
    </row>
    <row r="29" spans="1:29" ht="17.100000000000001" customHeight="1" x14ac:dyDescent="0.2">
      <c r="A29" s="208">
        <v>17</v>
      </c>
      <c r="B29" s="312"/>
      <c r="C29" s="234"/>
      <c r="D29" s="155"/>
      <c r="E29" s="158"/>
      <c r="F29" s="158"/>
      <c r="G29" s="158"/>
      <c r="H29" s="158"/>
      <c r="I29" s="158"/>
      <c r="J29" s="158"/>
      <c r="K29" s="158"/>
      <c r="L29" s="159"/>
      <c r="M29" s="159"/>
      <c r="N29" s="319"/>
      <c r="O29" s="319"/>
      <c r="P29" s="319"/>
      <c r="Q29" s="319"/>
      <c r="R29" s="319"/>
      <c r="S29" s="319"/>
      <c r="T29" s="339" t="str">
        <f t="shared" si="0"/>
        <v/>
      </c>
      <c r="U29" s="340" t="str">
        <f t="shared" si="1"/>
        <v/>
      </c>
      <c r="V29" s="312"/>
      <c r="W29" s="210"/>
      <c r="X29" s="210"/>
      <c r="Y29" s="210"/>
      <c r="Z29" s="210"/>
      <c r="AA29" s="210"/>
      <c r="AB29" s="210"/>
      <c r="AC29" s="202"/>
    </row>
    <row r="30" spans="1:29" ht="17.100000000000001" customHeight="1" x14ac:dyDescent="0.2">
      <c r="A30" s="208">
        <v>18</v>
      </c>
      <c r="B30" s="312"/>
      <c r="C30" s="234"/>
      <c r="D30" s="155"/>
      <c r="E30" s="158"/>
      <c r="F30" s="158"/>
      <c r="G30" s="158"/>
      <c r="H30" s="158"/>
      <c r="I30" s="158"/>
      <c r="J30" s="158"/>
      <c r="K30" s="158"/>
      <c r="L30" s="159"/>
      <c r="M30" s="159"/>
      <c r="N30" s="319"/>
      <c r="O30" s="319"/>
      <c r="P30" s="319"/>
      <c r="Q30" s="319"/>
      <c r="R30" s="319"/>
      <c r="S30" s="319"/>
      <c r="T30" s="339" t="str">
        <f t="shared" si="0"/>
        <v/>
      </c>
      <c r="U30" s="340" t="str">
        <f t="shared" si="1"/>
        <v/>
      </c>
      <c r="V30" s="312"/>
      <c r="W30" s="210"/>
      <c r="X30" s="210"/>
      <c r="Y30" s="210"/>
      <c r="Z30" s="210"/>
      <c r="AA30" s="210"/>
      <c r="AB30" s="210"/>
      <c r="AC30" s="202"/>
    </row>
    <row r="31" spans="1:29" ht="17.100000000000001" customHeight="1" x14ac:dyDescent="0.2">
      <c r="A31" s="19">
        <v>19</v>
      </c>
      <c r="B31" s="313"/>
      <c r="C31" s="29"/>
      <c r="D31" s="28"/>
      <c r="E31" s="30"/>
      <c r="F31" s="30"/>
      <c r="G31" s="30"/>
      <c r="H31" s="30"/>
      <c r="I31" s="30"/>
      <c r="J31" s="30"/>
      <c r="K31" s="30"/>
      <c r="L31" s="31"/>
      <c r="M31" s="31"/>
      <c r="N31" s="320"/>
      <c r="O31" s="320"/>
      <c r="P31" s="320"/>
      <c r="Q31" s="320"/>
      <c r="R31" s="320"/>
      <c r="S31" s="320"/>
      <c r="T31" s="323" t="str">
        <f t="shared" si="0"/>
        <v/>
      </c>
      <c r="U31" s="337" t="str">
        <f t="shared" si="1"/>
        <v/>
      </c>
      <c r="V31" s="313"/>
      <c r="W31" s="211"/>
      <c r="X31" s="211"/>
      <c r="Y31" s="211"/>
      <c r="Z31" s="211"/>
      <c r="AA31" s="211"/>
      <c r="AB31" s="211"/>
      <c r="AC31" s="32"/>
    </row>
    <row r="32" spans="1:29" ht="17.100000000000001" customHeight="1" x14ac:dyDescent="0.2">
      <c r="A32" s="19">
        <v>20</v>
      </c>
      <c r="B32" s="313"/>
      <c r="C32" s="29"/>
      <c r="D32" s="28"/>
      <c r="E32" s="30"/>
      <c r="F32" s="30"/>
      <c r="G32" s="30"/>
      <c r="H32" s="30"/>
      <c r="I32" s="30"/>
      <c r="J32" s="30"/>
      <c r="K32" s="30"/>
      <c r="L32" s="31"/>
      <c r="M32" s="31"/>
      <c r="N32" s="320"/>
      <c r="O32" s="320"/>
      <c r="P32" s="320"/>
      <c r="Q32" s="320"/>
      <c r="R32" s="320"/>
      <c r="S32" s="320"/>
      <c r="T32" s="323" t="str">
        <f t="shared" si="0"/>
        <v/>
      </c>
      <c r="U32" s="337" t="str">
        <f t="shared" si="1"/>
        <v/>
      </c>
      <c r="V32" s="313"/>
      <c r="W32" s="211"/>
      <c r="X32" s="211"/>
      <c r="Y32" s="211"/>
      <c r="Z32" s="211"/>
      <c r="AA32" s="211"/>
      <c r="AB32" s="211"/>
      <c r="AC32" s="32"/>
    </row>
    <row r="33" spans="1:29" ht="17.100000000000001" customHeight="1" x14ac:dyDescent="0.2">
      <c r="A33" s="208">
        <v>21</v>
      </c>
      <c r="B33" s="312"/>
      <c r="C33" s="234"/>
      <c r="D33" s="155"/>
      <c r="E33" s="158"/>
      <c r="F33" s="158"/>
      <c r="G33" s="158"/>
      <c r="H33" s="158"/>
      <c r="I33" s="158"/>
      <c r="J33" s="158"/>
      <c r="K33" s="158"/>
      <c r="L33" s="159"/>
      <c r="M33" s="159"/>
      <c r="N33" s="319"/>
      <c r="O33" s="319"/>
      <c r="P33" s="319"/>
      <c r="Q33" s="319"/>
      <c r="R33" s="319"/>
      <c r="S33" s="319"/>
      <c r="T33" s="339" t="str">
        <f t="shared" si="0"/>
        <v/>
      </c>
      <c r="U33" s="340" t="str">
        <f t="shared" si="1"/>
        <v/>
      </c>
      <c r="V33" s="312"/>
      <c r="W33" s="210"/>
      <c r="X33" s="210"/>
      <c r="Y33" s="210"/>
      <c r="Z33" s="210"/>
      <c r="AA33" s="210"/>
      <c r="AB33" s="210"/>
      <c r="AC33" s="202"/>
    </row>
    <row r="34" spans="1:29" ht="17.100000000000001" customHeight="1" x14ac:dyDescent="0.2">
      <c r="A34" s="208">
        <v>22</v>
      </c>
      <c r="B34" s="312"/>
      <c r="C34" s="234"/>
      <c r="D34" s="155"/>
      <c r="E34" s="158"/>
      <c r="F34" s="158"/>
      <c r="G34" s="158"/>
      <c r="H34" s="158"/>
      <c r="I34" s="158"/>
      <c r="J34" s="158"/>
      <c r="K34" s="158"/>
      <c r="L34" s="159"/>
      <c r="M34" s="159"/>
      <c r="N34" s="319"/>
      <c r="O34" s="319"/>
      <c r="P34" s="319"/>
      <c r="Q34" s="319"/>
      <c r="R34" s="319"/>
      <c r="S34" s="319"/>
      <c r="T34" s="339" t="str">
        <f t="shared" si="0"/>
        <v/>
      </c>
      <c r="U34" s="340" t="str">
        <f t="shared" si="1"/>
        <v/>
      </c>
      <c r="V34" s="312"/>
      <c r="W34" s="210"/>
      <c r="X34" s="210"/>
      <c r="Y34" s="210"/>
      <c r="Z34" s="210"/>
      <c r="AA34" s="210"/>
      <c r="AB34" s="210"/>
      <c r="AC34" s="202"/>
    </row>
    <row r="35" spans="1:29" ht="17.100000000000001" customHeight="1" x14ac:dyDescent="0.2">
      <c r="A35" s="19">
        <v>23</v>
      </c>
      <c r="B35" s="313"/>
      <c r="C35" s="29"/>
      <c r="D35" s="28"/>
      <c r="E35" s="30"/>
      <c r="F35" s="30"/>
      <c r="G35" s="30"/>
      <c r="H35" s="30"/>
      <c r="I35" s="30"/>
      <c r="J35" s="30"/>
      <c r="K35" s="30"/>
      <c r="L35" s="31"/>
      <c r="M35" s="31"/>
      <c r="N35" s="320"/>
      <c r="O35" s="320"/>
      <c r="P35" s="320"/>
      <c r="Q35" s="320"/>
      <c r="R35" s="320"/>
      <c r="S35" s="320"/>
      <c r="T35" s="323" t="str">
        <f t="shared" si="0"/>
        <v/>
      </c>
      <c r="U35" s="337" t="str">
        <f t="shared" si="1"/>
        <v/>
      </c>
      <c r="V35" s="313"/>
      <c r="W35" s="211"/>
      <c r="X35" s="211"/>
      <c r="Y35" s="211"/>
      <c r="Z35" s="211"/>
      <c r="AA35" s="211"/>
      <c r="AB35" s="211"/>
      <c r="AC35" s="32"/>
    </row>
    <row r="36" spans="1:29" ht="17.100000000000001" customHeight="1" x14ac:dyDescent="0.2">
      <c r="A36" s="19">
        <v>24</v>
      </c>
      <c r="B36" s="313"/>
      <c r="C36" s="29"/>
      <c r="D36" s="28"/>
      <c r="E36" s="30"/>
      <c r="F36" s="30"/>
      <c r="G36" s="30"/>
      <c r="H36" s="30"/>
      <c r="I36" s="30"/>
      <c r="J36" s="30"/>
      <c r="K36" s="30"/>
      <c r="L36" s="31"/>
      <c r="M36" s="31"/>
      <c r="N36" s="320"/>
      <c r="O36" s="320"/>
      <c r="P36" s="320"/>
      <c r="Q36" s="320"/>
      <c r="R36" s="320"/>
      <c r="S36" s="320"/>
      <c r="T36" s="323" t="str">
        <f t="shared" si="0"/>
        <v/>
      </c>
      <c r="U36" s="337" t="str">
        <f t="shared" si="1"/>
        <v/>
      </c>
      <c r="V36" s="313"/>
      <c r="W36" s="211"/>
      <c r="X36" s="211"/>
      <c r="Y36" s="211"/>
      <c r="Z36" s="211"/>
      <c r="AA36" s="211"/>
      <c r="AB36" s="211"/>
      <c r="AC36" s="32"/>
    </row>
    <row r="37" spans="1:29" ht="17.100000000000001" customHeight="1" x14ac:dyDescent="0.2">
      <c r="A37" s="208">
        <v>25</v>
      </c>
      <c r="B37" s="312"/>
      <c r="C37" s="234"/>
      <c r="D37" s="155"/>
      <c r="E37" s="158"/>
      <c r="F37" s="158"/>
      <c r="G37" s="158"/>
      <c r="H37" s="158"/>
      <c r="I37" s="158"/>
      <c r="J37" s="158"/>
      <c r="K37" s="158"/>
      <c r="L37" s="159"/>
      <c r="M37" s="159"/>
      <c r="N37" s="319"/>
      <c r="O37" s="319"/>
      <c r="P37" s="319"/>
      <c r="Q37" s="319"/>
      <c r="R37" s="319"/>
      <c r="S37" s="319"/>
      <c r="T37" s="339" t="str">
        <f t="shared" si="0"/>
        <v/>
      </c>
      <c r="U37" s="340" t="str">
        <f t="shared" si="1"/>
        <v/>
      </c>
      <c r="V37" s="312"/>
      <c r="W37" s="210"/>
      <c r="X37" s="210"/>
      <c r="Y37" s="210"/>
      <c r="Z37" s="210"/>
      <c r="AA37" s="210"/>
      <c r="AB37" s="210"/>
      <c r="AC37" s="202"/>
    </row>
    <row r="38" spans="1:29" ht="17.100000000000001" customHeight="1" x14ac:dyDescent="0.2">
      <c r="A38" s="208">
        <v>26</v>
      </c>
      <c r="B38" s="312"/>
      <c r="C38" s="234"/>
      <c r="D38" s="155"/>
      <c r="E38" s="158"/>
      <c r="F38" s="158"/>
      <c r="G38" s="158"/>
      <c r="H38" s="158"/>
      <c r="I38" s="158"/>
      <c r="J38" s="158"/>
      <c r="K38" s="158"/>
      <c r="L38" s="159"/>
      <c r="M38" s="159"/>
      <c r="N38" s="319"/>
      <c r="O38" s="319"/>
      <c r="P38" s="319"/>
      <c r="Q38" s="319"/>
      <c r="R38" s="319"/>
      <c r="S38" s="319"/>
      <c r="T38" s="339" t="str">
        <f t="shared" si="0"/>
        <v/>
      </c>
      <c r="U38" s="340" t="str">
        <f t="shared" si="1"/>
        <v/>
      </c>
      <c r="V38" s="312"/>
      <c r="W38" s="210"/>
      <c r="X38" s="210"/>
      <c r="Y38" s="210"/>
      <c r="Z38" s="210"/>
      <c r="AA38" s="210"/>
      <c r="AB38" s="210"/>
      <c r="AC38" s="202"/>
    </row>
    <row r="39" spans="1:29" ht="17.100000000000001" customHeight="1" x14ac:dyDescent="0.2">
      <c r="A39" s="19">
        <v>27</v>
      </c>
      <c r="B39" s="313"/>
      <c r="C39" s="29"/>
      <c r="D39" s="28"/>
      <c r="E39" s="30"/>
      <c r="F39" s="30"/>
      <c r="G39" s="30"/>
      <c r="H39" s="30"/>
      <c r="I39" s="30"/>
      <c r="J39" s="30"/>
      <c r="K39" s="30"/>
      <c r="L39" s="31"/>
      <c r="M39" s="31"/>
      <c r="N39" s="320"/>
      <c r="O39" s="320"/>
      <c r="P39" s="320"/>
      <c r="Q39" s="320"/>
      <c r="R39" s="320"/>
      <c r="S39" s="320"/>
      <c r="T39" s="323" t="str">
        <f t="shared" si="0"/>
        <v/>
      </c>
      <c r="U39" s="337" t="str">
        <f t="shared" si="1"/>
        <v/>
      </c>
      <c r="V39" s="325"/>
      <c r="W39" s="211"/>
      <c r="X39" s="211"/>
      <c r="Y39" s="211"/>
      <c r="Z39" s="211"/>
      <c r="AA39" s="211"/>
      <c r="AB39" s="211"/>
      <c r="AC39" s="32"/>
    </row>
    <row r="40" spans="1:29" ht="17.100000000000001" customHeight="1" x14ac:dyDescent="0.2">
      <c r="A40" s="19">
        <v>28</v>
      </c>
      <c r="B40" s="313"/>
      <c r="C40" s="29"/>
      <c r="D40" s="28"/>
      <c r="E40" s="30"/>
      <c r="F40" s="30"/>
      <c r="G40" s="30"/>
      <c r="H40" s="30"/>
      <c r="I40" s="30"/>
      <c r="J40" s="30"/>
      <c r="K40" s="30"/>
      <c r="L40" s="31"/>
      <c r="M40" s="31"/>
      <c r="N40" s="320"/>
      <c r="O40" s="320"/>
      <c r="P40" s="320"/>
      <c r="Q40" s="320"/>
      <c r="R40" s="320"/>
      <c r="S40" s="320"/>
      <c r="T40" s="323" t="str">
        <f t="shared" si="0"/>
        <v/>
      </c>
      <c r="U40" s="337" t="str">
        <f t="shared" si="1"/>
        <v/>
      </c>
      <c r="V40" s="313"/>
      <c r="W40" s="211"/>
      <c r="X40" s="211"/>
      <c r="Y40" s="211"/>
      <c r="Z40" s="211"/>
      <c r="AA40" s="211"/>
      <c r="AB40" s="211"/>
      <c r="AC40" s="32"/>
    </row>
    <row r="41" spans="1:29" ht="17.100000000000001" customHeight="1" x14ac:dyDescent="0.2">
      <c r="A41" s="208">
        <v>29</v>
      </c>
      <c r="B41" s="312"/>
      <c r="C41" s="234"/>
      <c r="D41" s="155"/>
      <c r="E41" s="158"/>
      <c r="F41" s="158"/>
      <c r="G41" s="158"/>
      <c r="H41" s="158"/>
      <c r="I41" s="158"/>
      <c r="J41" s="158"/>
      <c r="K41" s="158"/>
      <c r="L41" s="159"/>
      <c r="M41" s="159"/>
      <c r="N41" s="319"/>
      <c r="O41" s="319"/>
      <c r="P41" s="319"/>
      <c r="Q41" s="319"/>
      <c r="R41" s="319"/>
      <c r="S41" s="319"/>
      <c r="T41" s="339" t="str">
        <f t="shared" si="0"/>
        <v/>
      </c>
      <c r="U41" s="340" t="str">
        <f t="shared" si="1"/>
        <v/>
      </c>
      <c r="V41" s="312"/>
      <c r="W41" s="210"/>
      <c r="X41" s="210"/>
      <c r="Y41" s="210"/>
      <c r="Z41" s="210"/>
      <c r="AA41" s="210"/>
      <c r="AB41" s="210"/>
      <c r="AC41" s="202"/>
    </row>
    <row r="42" spans="1:29" ht="17.100000000000001" customHeight="1" x14ac:dyDescent="0.2">
      <c r="A42" s="208">
        <v>30</v>
      </c>
      <c r="B42" s="312"/>
      <c r="C42" s="234"/>
      <c r="D42" s="155"/>
      <c r="E42" s="158"/>
      <c r="F42" s="158"/>
      <c r="G42" s="158"/>
      <c r="H42" s="158"/>
      <c r="I42" s="158"/>
      <c r="J42" s="158"/>
      <c r="K42" s="158"/>
      <c r="L42" s="159"/>
      <c r="M42" s="159"/>
      <c r="N42" s="319"/>
      <c r="O42" s="319"/>
      <c r="P42" s="319"/>
      <c r="Q42" s="319"/>
      <c r="R42" s="319"/>
      <c r="S42" s="319"/>
      <c r="T42" s="339" t="str">
        <f t="shared" si="0"/>
        <v/>
      </c>
      <c r="U42" s="340" t="str">
        <f t="shared" si="1"/>
        <v/>
      </c>
      <c r="V42" s="312"/>
      <c r="W42" s="210"/>
      <c r="X42" s="210"/>
      <c r="Y42" s="210"/>
      <c r="Z42" s="210"/>
      <c r="AA42" s="210"/>
      <c r="AB42" s="210"/>
      <c r="AC42" s="202"/>
    </row>
    <row r="43" spans="1:29" ht="17.100000000000001" customHeight="1" thickBot="1" x14ac:dyDescent="0.25">
      <c r="A43" s="20">
        <v>31</v>
      </c>
      <c r="B43" s="313"/>
      <c r="C43" s="29"/>
      <c r="D43" s="28"/>
      <c r="E43" s="30"/>
      <c r="F43" s="30"/>
      <c r="G43" s="30"/>
      <c r="H43" s="30"/>
      <c r="I43" s="30"/>
      <c r="J43" s="30"/>
      <c r="K43" s="30"/>
      <c r="L43" s="31"/>
      <c r="M43" s="31"/>
      <c r="N43" s="320"/>
      <c r="O43" s="320"/>
      <c r="P43" s="320"/>
      <c r="Q43" s="320"/>
      <c r="R43" s="320"/>
      <c r="S43" s="320"/>
      <c r="T43" s="323" t="str">
        <f t="shared" si="0"/>
        <v/>
      </c>
      <c r="U43" s="337" t="str">
        <f t="shared" si="1"/>
        <v/>
      </c>
      <c r="V43" s="313"/>
      <c r="W43" s="211"/>
      <c r="X43" s="211"/>
      <c r="Y43" s="211"/>
      <c r="Z43" s="211"/>
      <c r="AA43" s="211"/>
      <c r="AB43" s="211"/>
      <c r="AC43" s="32"/>
    </row>
    <row r="44" spans="1:29" ht="17.100000000000001" customHeight="1" x14ac:dyDescent="0.2">
      <c r="A44" s="18" t="s">
        <v>34</v>
      </c>
      <c r="B44" s="335">
        <f>SUM(B13:B43)</f>
        <v>0</v>
      </c>
      <c r="C44" s="236">
        <f t="shared" ref="C44:K44" si="2">SUM(C13:C43)</f>
        <v>0</v>
      </c>
      <c r="D44" s="14">
        <f t="shared" si="2"/>
        <v>0</v>
      </c>
      <c r="E44" s="156">
        <f t="shared" si="2"/>
        <v>0</v>
      </c>
      <c r="F44" s="156">
        <f t="shared" si="2"/>
        <v>0</v>
      </c>
      <c r="G44" s="327">
        <f t="shared" si="2"/>
        <v>0</v>
      </c>
      <c r="H44" s="156">
        <f t="shared" si="2"/>
        <v>0</v>
      </c>
      <c r="I44" s="327">
        <f t="shared" si="2"/>
        <v>0</v>
      </c>
      <c r="J44" s="156">
        <f t="shared" si="2"/>
        <v>0</v>
      </c>
      <c r="K44" s="156">
        <f t="shared" si="2"/>
        <v>0</v>
      </c>
      <c r="L44" s="317"/>
      <c r="M44" s="317"/>
      <c r="N44" s="314"/>
      <c r="O44" s="314"/>
      <c r="P44" s="314"/>
      <c r="Q44" s="314"/>
      <c r="R44" s="314"/>
      <c r="S44" s="314"/>
      <c r="T44" s="314"/>
      <c r="U44" s="338">
        <f>SUM(U13:U43)</f>
        <v>0</v>
      </c>
      <c r="V44" s="13"/>
      <c r="W44" s="326"/>
      <c r="X44" s="326"/>
      <c r="Y44" s="326"/>
      <c r="Z44" s="326"/>
      <c r="AA44" s="326"/>
      <c r="AB44" s="326"/>
      <c r="AC44" s="13"/>
    </row>
    <row r="45" spans="1:29" ht="17.100000000000001" customHeight="1" x14ac:dyDescent="0.2">
      <c r="A45" s="301" t="s">
        <v>71</v>
      </c>
      <c r="B45" s="315">
        <f>MAX(B13:B43)</f>
        <v>0</v>
      </c>
      <c r="C45" s="303">
        <f t="shared" ref="C45:M45" si="3">MAX(C13:C43)</f>
        <v>0</v>
      </c>
      <c r="D45" s="302">
        <f t="shared" si="3"/>
        <v>0</v>
      </c>
      <c r="E45" s="305">
        <f t="shared" si="3"/>
        <v>0</v>
      </c>
      <c r="F45" s="305">
        <f t="shared" si="3"/>
        <v>0</v>
      </c>
      <c r="G45" s="305">
        <f t="shared" si="3"/>
        <v>0</v>
      </c>
      <c r="H45" s="305">
        <f t="shared" si="3"/>
        <v>0</v>
      </c>
      <c r="I45" s="305">
        <f t="shared" si="3"/>
        <v>0</v>
      </c>
      <c r="J45" s="305">
        <f t="shared" si="3"/>
        <v>0</v>
      </c>
      <c r="K45" s="305">
        <f t="shared" si="3"/>
        <v>0</v>
      </c>
      <c r="L45" s="306">
        <f t="shared" si="3"/>
        <v>0</v>
      </c>
      <c r="M45" s="306">
        <f t="shared" si="3"/>
        <v>0</v>
      </c>
      <c r="N45" s="321"/>
      <c r="O45" s="321"/>
      <c r="P45" s="321"/>
      <c r="Q45" s="321"/>
      <c r="R45" s="321"/>
      <c r="S45" s="321"/>
      <c r="T45" s="315">
        <f t="shared" ref="T45:AB45" si="4">MAX(T13:T43)</f>
        <v>0</v>
      </c>
      <c r="U45" s="321"/>
      <c r="V45" s="315">
        <f t="shared" si="4"/>
        <v>0</v>
      </c>
      <c r="W45" s="303">
        <f t="shared" si="4"/>
        <v>0</v>
      </c>
      <c r="X45" s="303">
        <f t="shared" si="4"/>
        <v>0</v>
      </c>
      <c r="Y45" s="303">
        <f t="shared" si="4"/>
        <v>0</v>
      </c>
      <c r="Z45" s="303">
        <f t="shared" si="4"/>
        <v>0</v>
      </c>
      <c r="AA45" s="303">
        <f t="shared" si="4"/>
        <v>0</v>
      </c>
      <c r="AB45" s="303">
        <f t="shared" si="4"/>
        <v>0</v>
      </c>
      <c r="AC45" s="304"/>
    </row>
    <row r="46" spans="1:29" ht="17.100000000000001" customHeight="1" thickBot="1" x14ac:dyDescent="0.25">
      <c r="A46" s="20" t="s">
        <v>20</v>
      </c>
      <c r="B46" s="316" t="str">
        <f>IF(ISERROR(AVERAGE(B13:B43)),"",AVERAGE(B13:B43))</f>
        <v/>
      </c>
      <c r="C46" s="212" t="str">
        <f>IF(ISERROR(AVERAGE(C13:C43)),"",AVERAGE(C13:C43))</f>
        <v/>
      </c>
      <c r="D46" s="15" t="str">
        <f t="shared" ref="D46:M46" si="5">IF(ISERROR(AVERAGE(D13:D43)),"",AVERAGE(D13:D43))</f>
        <v/>
      </c>
      <c r="E46" s="160" t="str">
        <f t="shared" si="5"/>
        <v/>
      </c>
      <c r="F46" s="160" t="str">
        <f t="shared" si="5"/>
        <v/>
      </c>
      <c r="G46" s="160" t="str">
        <f t="shared" si="5"/>
        <v/>
      </c>
      <c r="H46" s="160" t="str">
        <f t="shared" si="5"/>
        <v/>
      </c>
      <c r="I46" s="160" t="str">
        <f t="shared" si="5"/>
        <v/>
      </c>
      <c r="J46" s="160" t="str">
        <f t="shared" si="5"/>
        <v/>
      </c>
      <c r="K46" s="160" t="str">
        <f t="shared" si="5"/>
        <v/>
      </c>
      <c r="L46" s="21" t="str">
        <f t="shared" si="5"/>
        <v/>
      </c>
      <c r="M46" s="21" t="str">
        <f t="shared" si="5"/>
        <v/>
      </c>
      <c r="N46" s="322"/>
      <c r="O46" s="322"/>
      <c r="P46" s="322"/>
      <c r="Q46" s="322"/>
      <c r="R46" s="322"/>
      <c r="S46" s="322"/>
      <c r="T46" s="316" t="str">
        <f>IF(ISERROR(AVERAGE(T13:T43)),"",AVERAGE(T13:T43))</f>
        <v/>
      </c>
      <c r="U46" s="17"/>
      <c r="V46" s="17"/>
      <c r="W46" s="212" t="str">
        <f t="shared" ref="W46:AB46" si="6">IF(ISERROR(AVERAGE(W13:W43)),"",AVERAGE(W13:W43))</f>
        <v/>
      </c>
      <c r="X46" s="212" t="str">
        <f t="shared" si="6"/>
        <v/>
      </c>
      <c r="Y46" s="212" t="str">
        <f t="shared" si="6"/>
        <v/>
      </c>
      <c r="Z46" s="212" t="str">
        <f t="shared" si="6"/>
        <v/>
      </c>
      <c r="AA46" s="212" t="str">
        <f t="shared" si="6"/>
        <v/>
      </c>
      <c r="AB46" s="212" t="str">
        <f t="shared" si="6"/>
        <v/>
      </c>
      <c r="AC46" s="17"/>
    </row>
    <row r="47" spans="1:29" ht="13.5" thickBot="1" x14ac:dyDescent="0.25"/>
    <row r="48" spans="1:29" ht="15.95" customHeight="1" thickBot="1" x14ac:dyDescent="0.25">
      <c r="B48" s="193" t="s">
        <v>35</v>
      </c>
      <c r="H48" s="25">
        <f>COUNT(N13:S43)</f>
        <v>0</v>
      </c>
      <c r="I48" s="193" t="s">
        <v>284</v>
      </c>
      <c r="O48" s="249"/>
      <c r="P48" s="25">
        <f>U44</f>
        <v>0</v>
      </c>
    </row>
    <row r="49" spans="2:28" ht="15.95" customHeight="1" thickBot="1" x14ac:dyDescent="0.25">
      <c r="B49" s="193" t="s">
        <v>299</v>
      </c>
      <c r="L49" s="411"/>
      <c r="M49" s="431" t="str">
        <f>IF(ISERROR(1-(P48/H48)),"",(1-(P48/H48)))</f>
        <v/>
      </c>
      <c r="Q49" s="192" t="s">
        <v>43</v>
      </c>
      <c r="T49" s="26"/>
      <c r="U49" s="43"/>
      <c r="V49" s="42"/>
      <c r="X49" s="247" t="s">
        <v>44</v>
      </c>
      <c r="Y49" s="229"/>
      <c r="Z49" s="26"/>
      <c r="AA49" s="43"/>
      <c r="AB49" s="42"/>
    </row>
    <row r="50" spans="2:28" ht="15.95" customHeight="1" thickBot="1" x14ac:dyDescent="0.25">
      <c r="B50" s="193" t="s">
        <v>300</v>
      </c>
      <c r="H50" s="25">
        <f>COUNTIF(V13:V43,"&gt;=1.05")</f>
        <v>0</v>
      </c>
      <c r="M50" s="430"/>
      <c r="N50" s="430"/>
      <c r="Q50" s="193" t="s">
        <v>202</v>
      </c>
    </row>
    <row r="51" spans="2:28" ht="15.95" customHeight="1" thickBot="1" x14ac:dyDescent="0.25">
      <c r="B51" s="192" t="s">
        <v>36</v>
      </c>
      <c r="P51" s="432"/>
    </row>
    <row r="52" spans="2:28" x14ac:dyDescent="0.2">
      <c r="B52" s="1"/>
    </row>
  </sheetData>
  <sheetProtection sheet="1" objects="1" scenarios="1" selectLockedCells="1"/>
  <dataConsolidate/>
  <mergeCells count="14">
    <mergeCell ref="AB8:AB12"/>
    <mergeCell ref="W8:W10"/>
    <mergeCell ref="X8:Y9"/>
    <mergeCell ref="Z8:AA9"/>
    <mergeCell ref="L8:M8"/>
    <mergeCell ref="N8:T9"/>
    <mergeCell ref="U8:U12"/>
    <mergeCell ref="V8:V12"/>
    <mergeCell ref="G4:I4"/>
    <mergeCell ref="G5:I5"/>
    <mergeCell ref="E8:K9"/>
    <mergeCell ref="B8:B12"/>
    <mergeCell ref="C8:C12"/>
    <mergeCell ref="D8:D12"/>
  </mergeCells>
  <phoneticPr fontId="0" type="noConversion"/>
  <conditionalFormatting sqref="V13:V43">
    <cfRule type="cellIs" dxfId="7" priority="2" stopIfTrue="1" operator="greaterThanOrEqual">
      <formula>1.005</formula>
    </cfRule>
  </conditionalFormatting>
  <conditionalFormatting sqref="N13:T43">
    <cfRule type="cellIs" dxfId="6" priority="3" stopIfTrue="1" operator="greaterThanOrEqual">
      <formula>0.105</formula>
    </cfRule>
  </conditionalFormatting>
  <pageMargins left="0.5" right="0.5" top="0.5" bottom="0.5" header="0.25" footer="0.25"/>
  <pageSetup scale="51" orientation="landscape" r:id="rId1"/>
  <headerFooter alignWithMargins="0">
    <oddFooter>&amp;RDate Printed: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P104"/>
  <sheetViews>
    <sheetView topLeftCell="J18" workbookViewId="0">
      <selection activeCell="V49" sqref="V49"/>
    </sheetView>
  </sheetViews>
  <sheetFormatPr defaultRowHeight="12.75" x14ac:dyDescent="0.2"/>
  <cols>
    <col min="2" max="2" width="9.42578125" customWidth="1"/>
    <col min="7" max="7" width="10.5703125" customWidth="1"/>
  </cols>
  <sheetData>
    <row r="1" spans="1:42" x14ac:dyDescent="0.2">
      <c r="F1" s="45"/>
      <c r="G1" s="46"/>
      <c r="H1" s="46"/>
      <c r="I1" s="46"/>
    </row>
    <row r="2" spans="1:42" x14ac:dyDescent="0.2">
      <c r="F2" s="45"/>
      <c r="G2" s="46"/>
      <c r="H2" s="46"/>
      <c r="I2" s="46"/>
    </row>
    <row r="4" spans="1:42" x14ac:dyDescent="0.2">
      <c r="A4" s="1"/>
      <c r="C4" s="7"/>
      <c r="D4" s="7"/>
      <c r="E4" s="7"/>
      <c r="I4" s="1"/>
    </row>
    <row r="5" spans="1:42" x14ac:dyDescent="0.2">
      <c r="A5" s="1"/>
      <c r="C5" s="7"/>
      <c r="D5" s="7"/>
      <c r="E5" s="7"/>
      <c r="F5" s="7"/>
      <c r="G5" s="7"/>
      <c r="H5" s="7"/>
      <c r="I5" s="73"/>
    </row>
    <row r="6" spans="1:42" x14ac:dyDescent="0.2">
      <c r="A6" s="1"/>
      <c r="C6" s="7"/>
      <c r="D6" s="7"/>
      <c r="E6" s="7"/>
      <c r="F6" s="7"/>
      <c r="G6" s="7"/>
      <c r="H6" s="7"/>
      <c r="I6" s="73"/>
    </row>
    <row r="7" spans="1:42" x14ac:dyDescent="0.2">
      <c r="A7" s="1"/>
      <c r="B7">
        <v>0</v>
      </c>
      <c r="C7" s="7">
        <v>501</v>
      </c>
      <c r="D7" s="7">
        <v>1001</v>
      </c>
      <c r="E7" s="135">
        <v>2501</v>
      </c>
      <c r="F7" s="73">
        <v>3301</v>
      </c>
      <c r="G7" s="7"/>
      <c r="H7" s="7"/>
      <c r="I7" s="73"/>
      <c r="K7" s="100">
        <v>0</v>
      </c>
      <c r="L7" s="100">
        <v>6</v>
      </c>
      <c r="M7" s="100">
        <v>6.1</v>
      </c>
      <c r="N7" s="100">
        <v>6.2</v>
      </c>
      <c r="O7" s="100">
        <v>6.3</v>
      </c>
      <c r="P7" s="100">
        <v>6.4</v>
      </c>
      <c r="Q7" s="100">
        <v>6.5</v>
      </c>
      <c r="R7" s="100">
        <v>6.6</v>
      </c>
      <c r="S7" s="100">
        <v>6.7</v>
      </c>
      <c r="T7" s="100">
        <v>6.8</v>
      </c>
      <c r="U7" s="100">
        <v>6.9</v>
      </c>
      <c r="V7" s="100">
        <v>7</v>
      </c>
      <c r="W7" s="100">
        <v>7.1</v>
      </c>
      <c r="X7" s="100">
        <v>7.2</v>
      </c>
      <c r="Y7" s="100">
        <v>7.3</v>
      </c>
      <c r="Z7" s="100">
        <v>7.4</v>
      </c>
      <c r="AA7" s="100">
        <v>7.5</v>
      </c>
      <c r="AB7" s="100">
        <v>7.6</v>
      </c>
      <c r="AC7" s="100">
        <v>7.7</v>
      </c>
      <c r="AD7" s="100">
        <v>7.8</v>
      </c>
      <c r="AE7" s="100">
        <v>7.9</v>
      </c>
      <c r="AF7" s="100">
        <v>8</v>
      </c>
      <c r="AG7" s="100">
        <v>8.1</v>
      </c>
      <c r="AH7" s="100">
        <v>8.1999999999999993</v>
      </c>
      <c r="AI7" s="100">
        <v>8.3000000000000007</v>
      </c>
      <c r="AJ7" s="100">
        <v>8.4</v>
      </c>
      <c r="AK7" s="100">
        <v>8.5</v>
      </c>
      <c r="AL7" s="100">
        <v>8.6</v>
      </c>
      <c r="AM7" s="100">
        <v>8.6999999999999993</v>
      </c>
      <c r="AN7" s="100">
        <v>8.8000000000000007</v>
      </c>
      <c r="AO7" s="100">
        <v>8.9</v>
      </c>
      <c r="AP7" s="100">
        <v>8.9999999999999893</v>
      </c>
    </row>
    <row r="8" spans="1:42" x14ac:dyDescent="0.2">
      <c r="A8" s="1"/>
      <c r="B8">
        <v>1</v>
      </c>
      <c r="C8" s="7">
        <v>2</v>
      </c>
      <c r="D8" s="7">
        <v>3</v>
      </c>
      <c r="E8" s="135">
        <v>4</v>
      </c>
      <c r="F8" s="135">
        <v>6</v>
      </c>
      <c r="G8" s="7"/>
      <c r="H8" s="7"/>
      <c r="I8" s="73"/>
      <c r="K8">
        <v>2</v>
      </c>
      <c r="L8">
        <v>2</v>
      </c>
      <c r="M8">
        <v>3</v>
      </c>
      <c r="N8">
        <v>4</v>
      </c>
      <c r="O8">
        <v>5</v>
      </c>
      <c r="P8">
        <v>6</v>
      </c>
      <c r="Q8">
        <v>7</v>
      </c>
      <c r="R8">
        <v>8</v>
      </c>
      <c r="S8">
        <v>9</v>
      </c>
      <c r="T8">
        <v>10</v>
      </c>
      <c r="U8">
        <v>11</v>
      </c>
      <c r="V8">
        <v>12</v>
      </c>
      <c r="W8">
        <v>13</v>
      </c>
      <c r="X8">
        <v>14</v>
      </c>
      <c r="Y8">
        <v>15</v>
      </c>
      <c r="Z8">
        <v>16</v>
      </c>
      <c r="AA8">
        <v>17</v>
      </c>
      <c r="AB8">
        <v>18</v>
      </c>
      <c r="AC8">
        <v>19</v>
      </c>
      <c r="AD8">
        <v>20</v>
      </c>
      <c r="AE8">
        <v>21</v>
      </c>
      <c r="AF8">
        <v>22</v>
      </c>
      <c r="AG8">
        <v>23</v>
      </c>
      <c r="AH8">
        <v>24</v>
      </c>
      <c r="AI8">
        <v>25</v>
      </c>
      <c r="AJ8">
        <v>26</v>
      </c>
      <c r="AK8">
        <v>27</v>
      </c>
      <c r="AL8">
        <v>28</v>
      </c>
      <c r="AM8">
        <v>29</v>
      </c>
      <c r="AN8">
        <v>30</v>
      </c>
      <c r="AO8">
        <v>31</v>
      </c>
      <c r="AP8">
        <v>32</v>
      </c>
    </row>
    <row r="9" spans="1:42" x14ac:dyDescent="0.2">
      <c r="B9" t="s">
        <v>116</v>
      </c>
      <c r="C9" s="67">
        <f>'SWTR Monthly Disinfection Rept'!C8</f>
        <v>0</v>
      </c>
      <c r="D9" s="7"/>
      <c r="E9" s="7"/>
      <c r="F9" s="7" t="s">
        <v>119</v>
      </c>
      <c r="G9" s="7">
        <f>MIN(HLOOKUP(C9,Grab_Samples,2,1))</f>
        <v>1</v>
      </c>
      <c r="H9" s="7"/>
      <c r="I9" s="7"/>
    </row>
    <row r="10" spans="1:42" x14ac:dyDescent="0.2">
      <c r="A10" s="1"/>
      <c r="C10" s="7"/>
      <c r="D10" s="7"/>
      <c r="E10" s="7"/>
      <c r="F10" s="73"/>
      <c r="G10" s="7"/>
      <c r="H10" s="7"/>
      <c r="I10" s="7"/>
    </row>
    <row r="11" spans="1:42" ht="13.5" thickBot="1" x14ac:dyDescent="0.25"/>
    <row r="12" spans="1:42" ht="13.5" thickTop="1" x14ac:dyDescent="0.2">
      <c r="A12" s="47"/>
      <c r="B12" s="48"/>
      <c r="C12" s="49"/>
      <c r="D12" s="50" t="s">
        <v>53</v>
      </c>
      <c r="E12" s="48"/>
      <c r="F12" s="48"/>
      <c r="G12" s="48"/>
      <c r="H12" s="48"/>
      <c r="I12" s="51"/>
      <c r="K12" s="1" t="s">
        <v>93</v>
      </c>
      <c r="O12" s="123">
        <f>'SWTR Monthly Disinfection Rept'!O9</f>
        <v>0.5</v>
      </c>
    </row>
    <row r="13" spans="1:42" ht="13.5" thickBot="1" x14ac:dyDescent="0.25">
      <c r="A13" s="55"/>
      <c r="B13" s="56"/>
      <c r="C13" s="56"/>
      <c r="D13" s="56"/>
      <c r="E13" s="56"/>
      <c r="F13" s="56"/>
      <c r="G13" s="56"/>
      <c r="H13" s="56"/>
      <c r="I13" s="57"/>
    </row>
    <row r="14" spans="1:42" ht="61.5" thickTop="1" thickBot="1" x14ac:dyDescent="0.25">
      <c r="A14" s="59" t="s">
        <v>6</v>
      </c>
      <c r="B14" s="60" t="s">
        <v>58</v>
      </c>
      <c r="C14" s="60" t="s">
        <v>59</v>
      </c>
      <c r="D14" s="60" t="s">
        <v>22</v>
      </c>
      <c r="E14" s="60" t="s">
        <v>60</v>
      </c>
      <c r="F14" s="60" t="s">
        <v>61</v>
      </c>
      <c r="G14" s="60" t="s">
        <v>62</v>
      </c>
      <c r="H14" s="60" t="s">
        <v>63</v>
      </c>
      <c r="I14" s="61" t="s">
        <v>64</v>
      </c>
      <c r="K14" s="101" t="s">
        <v>86</v>
      </c>
      <c r="L14" s="101" t="s">
        <v>87</v>
      </c>
      <c r="M14" s="101" t="s">
        <v>88</v>
      </c>
      <c r="N14" s="101" t="s">
        <v>89</v>
      </c>
      <c r="O14" s="101" t="s">
        <v>90</v>
      </c>
      <c r="P14" s="101" t="s">
        <v>91</v>
      </c>
      <c r="Q14" s="101" t="s">
        <v>94</v>
      </c>
      <c r="R14" s="101" t="s">
        <v>92</v>
      </c>
      <c r="T14" s="108" t="s">
        <v>65</v>
      </c>
      <c r="U14" s="108" t="s">
        <v>66</v>
      </c>
      <c r="V14" s="152" t="s">
        <v>105</v>
      </c>
    </row>
    <row r="15" spans="1:42" ht="13.5" thickTop="1" x14ac:dyDescent="0.2">
      <c r="A15" s="63">
        <v>1</v>
      </c>
      <c r="B15" s="64"/>
      <c r="C15" s="64" t="str">
        <f>IF('SWTR Monthly Disinfection Rept'!C15="","",'SWTR Monthly Disinfection Rept'!C15)</f>
        <v/>
      </c>
      <c r="D15" s="64" t="str">
        <f>IF('SWTR Monthly Disinfection Rept'!D15="","",'SWTR Monthly Disinfection Rept'!D15)</f>
        <v/>
      </c>
      <c r="E15" s="64" t="str">
        <f>IF('SWTR Monthly Disinfection Rept'!E15="","",'SWTR Monthly Disinfection Rept'!E15)</f>
        <v/>
      </c>
      <c r="F15" s="64" t="str">
        <f>IF('SWTR Monthly Disinfection Rept'!G15="","",'SWTR Monthly Disinfection Rept'!G15)</f>
        <v/>
      </c>
      <c r="G15" s="99" t="str">
        <f>IF(ISERROR(E15*F15),"",E15*F15)</f>
        <v/>
      </c>
      <c r="H15" s="64" t="str">
        <f>IF(ISERROR(Q15),"",Q15)</f>
        <v/>
      </c>
      <c r="I15" s="65" t="str">
        <f>IF(ISERROR(R15),"",R15)</f>
        <v/>
      </c>
      <c r="K15" t="e">
        <f>IF(C15&lt;1,50,ROUNDDOWN(C15,0)*100)</f>
        <v>#VALUE!</v>
      </c>
      <c r="L15" t="e">
        <f>HLOOKUP(CEILING(D15,0.1),PhIndex,2)</f>
        <v>#VALUE!</v>
      </c>
      <c r="M15" t="e">
        <f>EVEN(ROUND(E15,1)*10)/10</f>
        <v>#VALUE!</v>
      </c>
      <c r="N15" t="str">
        <f>F15</f>
        <v/>
      </c>
      <c r="O15" t="str">
        <f>G15</f>
        <v/>
      </c>
      <c r="P15" t="e">
        <f>VLOOKUP((K15+M15)*10,CTLookupTbl,L15)</f>
        <v>#VALUE!</v>
      </c>
      <c r="Q15" t="e">
        <f>ROUND(P15,0)*DisLogRed</f>
        <v>#VALUE!</v>
      </c>
      <c r="R15" t="e">
        <f>O15/Q15</f>
        <v>#VALUE!</v>
      </c>
      <c r="T15" t="str">
        <f>IF(ISBLANK('SWTR Monthly Disinfection Rept'!L15),"",'SWTR Monthly Disinfection Rept'!L15)</f>
        <v/>
      </c>
      <c r="U15" t="str">
        <f>IF(ISBLANK('SWTR Monthly Disinfection Rept'!M15),"",'SWTR Monthly Disinfection Rept'!M15)</f>
        <v/>
      </c>
      <c r="V15" t="str">
        <f>IF(T15&lt;0.15,U15,"")</f>
        <v/>
      </c>
    </row>
    <row r="16" spans="1:42" x14ac:dyDescent="0.2">
      <c r="A16" s="66">
        <v>2</v>
      </c>
      <c r="B16" s="67"/>
      <c r="C16" s="67" t="str">
        <f>IF('SWTR Monthly Disinfection Rept'!C16="","",'SWTR Monthly Disinfection Rept'!C16)</f>
        <v/>
      </c>
      <c r="D16" s="67" t="str">
        <f>IF('SWTR Monthly Disinfection Rept'!D16="","",'SWTR Monthly Disinfection Rept'!D16)</f>
        <v/>
      </c>
      <c r="E16" s="67" t="str">
        <f>IF('SWTR Monthly Disinfection Rept'!E16="","",'SWTR Monthly Disinfection Rept'!E16)</f>
        <v/>
      </c>
      <c r="F16" s="67" t="str">
        <f>IF('SWTR Monthly Disinfection Rept'!G16="","",'SWTR Monthly Disinfection Rept'!G16)</f>
        <v/>
      </c>
      <c r="G16" s="67" t="str">
        <f t="shared" ref="G16:G45" si="0">IF(ISERROR(E16*F16),"",E16*F16)</f>
        <v/>
      </c>
      <c r="H16" s="67" t="str">
        <f t="shared" ref="H16:H45" si="1">IF(ISERROR(Q16),"",Q16)</f>
        <v/>
      </c>
      <c r="I16" s="68" t="str">
        <f t="shared" ref="I16:I45" si="2">IF(ISERROR(R16),"",R16)</f>
        <v/>
      </c>
      <c r="K16" t="e">
        <f>IF(C16&lt;1,50,ROUNDDOWN(C16,0)*100)</f>
        <v>#VALUE!</v>
      </c>
      <c r="L16" t="e">
        <f>HLOOKUP(CEILING(D16,0.1),PhIndex,2)</f>
        <v>#VALUE!</v>
      </c>
      <c r="M16" t="e">
        <f>EVEN(ROUND(E16,1)*10)/10</f>
        <v>#VALUE!</v>
      </c>
      <c r="N16" t="str">
        <f>F16</f>
        <v/>
      </c>
      <c r="O16" t="str">
        <f>G16</f>
        <v/>
      </c>
      <c r="P16" t="e">
        <f>VLOOKUP((K16+M16)*10,CTLookupTbl,L16)</f>
        <v>#VALUE!</v>
      </c>
      <c r="Q16" t="e">
        <f>ROUND(P16,0)*DisLogRed</f>
        <v>#VALUE!</v>
      </c>
      <c r="R16" t="e">
        <f t="shared" ref="R16:R45" si="3">O16/Q16</f>
        <v>#VALUE!</v>
      </c>
      <c r="T16" t="str">
        <f>IF(ISBLANK('SWTR Monthly Disinfection Rept'!L16),"",'SWTR Monthly Disinfection Rept'!L16)</f>
        <v/>
      </c>
      <c r="U16" t="str">
        <f>IF(ISBLANK('SWTR Monthly Disinfection Rept'!M16),"",'SWTR Monthly Disinfection Rept'!M16)</f>
        <v/>
      </c>
      <c r="V16" t="str">
        <f t="shared" ref="V16:V45" si="4">IF(T16&lt;0.15,U16,"")</f>
        <v/>
      </c>
    </row>
    <row r="17" spans="1:22" x14ac:dyDescent="0.2">
      <c r="A17" s="66">
        <v>3</v>
      </c>
      <c r="B17" s="67"/>
      <c r="C17" s="67" t="str">
        <f>IF('SWTR Monthly Disinfection Rept'!C17="","",'SWTR Monthly Disinfection Rept'!C17)</f>
        <v/>
      </c>
      <c r="D17" s="67" t="str">
        <f>IF('SWTR Monthly Disinfection Rept'!D17="","",'SWTR Monthly Disinfection Rept'!D17)</f>
        <v/>
      </c>
      <c r="E17" s="67" t="str">
        <f>IF('SWTR Monthly Disinfection Rept'!E17="","",'SWTR Monthly Disinfection Rept'!E17)</f>
        <v/>
      </c>
      <c r="F17" s="67" t="str">
        <f>IF('SWTR Monthly Disinfection Rept'!G17="","",'SWTR Monthly Disinfection Rept'!G17)</f>
        <v/>
      </c>
      <c r="G17" s="67" t="str">
        <f t="shared" si="0"/>
        <v/>
      </c>
      <c r="H17" s="67" t="str">
        <f t="shared" si="1"/>
        <v/>
      </c>
      <c r="I17" s="68" t="str">
        <f t="shared" si="2"/>
        <v/>
      </c>
      <c r="K17" t="e">
        <f t="shared" ref="K17:K45" si="5">IF(C17&lt;1,50,ROUNDDOWN(C17,0)*100)</f>
        <v>#VALUE!</v>
      </c>
      <c r="L17" t="e">
        <f t="shared" ref="L17:L45" si="6">HLOOKUP(CEILING(D17,0.1),PhIndex,2)</f>
        <v>#VALUE!</v>
      </c>
      <c r="M17" t="e">
        <f t="shared" ref="M17:M45" si="7">EVEN(ROUND(E17,1)*10)/10</f>
        <v>#VALUE!</v>
      </c>
      <c r="N17" t="str">
        <f t="shared" ref="N17:N45" si="8">F17</f>
        <v/>
      </c>
      <c r="O17" t="str">
        <f t="shared" ref="O17:O45" si="9">G17</f>
        <v/>
      </c>
      <c r="P17" t="e">
        <f t="shared" ref="P17:P45" si="10">VLOOKUP((K17+M17)*10,CTLookupTbl,L17)</f>
        <v>#VALUE!</v>
      </c>
      <c r="Q17" t="e">
        <f t="shared" ref="Q17:Q45" si="11">ROUND(P17,0)*DisLogRed</f>
        <v>#VALUE!</v>
      </c>
      <c r="R17" t="e">
        <f t="shared" si="3"/>
        <v>#VALUE!</v>
      </c>
      <c r="T17" t="str">
        <f>IF(ISBLANK('SWTR Monthly Disinfection Rept'!L17),"",'SWTR Monthly Disinfection Rept'!L17)</f>
        <v/>
      </c>
      <c r="U17" t="str">
        <f>IF(ISBLANK('SWTR Monthly Disinfection Rept'!M17),"",'SWTR Monthly Disinfection Rept'!M17)</f>
        <v/>
      </c>
      <c r="V17" t="str">
        <f t="shared" si="4"/>
        <v/>
      </c>
    </row>
    <row r="18" spans="1:22" x14ac:dyDescent="0.2">
      <c r="A18" s="66">
        <v>4</v>
      </c>
      <c r="B18" s="67"/>
      <c r="C18" s="67" t="str">
        <f>IF('SWTR Monthly Disinfection Rept'!C18="","",'SWTR Monthly Disinfection Rept'!C18)</f>
        <v/>
      </c>
      <c r="D18" s="67" t="str">
        <f>IF('SWTR Monthly Disinfection Rept'!D18="","",'SWTR Monthly Disinfection Rept'!D18)</f>
        <v/>
      </c>
      <c r="E18" s="67" t="str">
        <f>IF('SWTR Monthly Disinfection Rept'!E18="","",'SWTR Monthly Disinfection Rept'!E18)</f>
        <v/>
      </c>
      <c r="F18" s="67" t="str">
        <f>IF('SWTR Monthly Disinfection Rept'!G18="","",'SWTR Monthly Disinfection Rept'!G18)</f>
        <v/>
      </c>
      <c r="G18" s="67" t="str">
        <f t="shared" si="0"/>
        <v/>
      </c>
      <c r="H18" s="67" t="str">
        <f t="shared" si="1"/>
        <v/>
      </c>
      <c r="I18" s="68" t="str">
        <f t="shared" si="2"/>
        <v/>
      </c>
      <c r="K18" t="e">
        <f t="shared" si="5"/>
        <v>#VALUE!</v>
      </c>
      <c r="L18" t="e">
        <f t="shared" si="6"/>
        <v>#VALUE!</v>
      </c>
      <c r="M18" t="e">
        <f t="shared" si="7"/>
        <v>#VALUE!</v>
      </c>
      <c r="N18" t="str">
        <f t="shared" si="8"/>
        <v/>
      </c>
      <c r="O18" t="str">
        <f t="shared" si="9"/>
        <v/>
      </c>
      <c r="P18" t="e">
        <f t="shared" si="10"/>
        <v>#VALUE!</v>
      </c>
      <c r="Q18" t="e">
        <f t="shared" si="11"/>
        <v>#VALUE!</v>
      </c>
      <c r="R18" t="e">
        <f t="shared" si="3"/>
        <v>#VALUE!</v>
      </c>
      <c r="T18" t="str">
        <f>IF(ISBLANK('SWTR Monthly Disinfection Rept'!L18),"",'SWTR Monthly Disinfection Rept'!L18)</f>
        <v/>
      </c>
      <c r="U18" t="str">
        <f>IF(ISBLANK('SWTR Monthly Disinfection Rept'!M18),"",'SWTR Monthly Disinfection Rept'!M18)</f>
        <v/>
      </c>
      <c r="V18" t="str">
        <f t="shared" si="4"/>
        <v/>
      </c>
    </row>
    <row r="19" spans="1:22" x14ac:dyDescent="0.2">
      <c r="A19" s="66">
        <v>5</v>
      </c>
      <c r="B19" s="67"/>
      <c r="C19" s="67" t="str">
        <f>IF('SWTR Monthly Disinfection Rept'!C19="","",'SWTR Monthly Disinfection Rept'!C19)</f>
        <v/>
      </c>
      <c r="D19" s="67" t="str">
        <f>IF('SWTR Monthly Disinfection Rept'!D19="","",'SWTR Monthly Disinfection Rept'!D19)</f>
        <v/>
      </c>
      <c r="E19" s="67" t="str">
        <f>IF('SWTR Monthly Disinfection Rept'!E19="","",'SWTR Monthly Disinfection Rept'!E19)</f>
        <v/>
      </c>
      <c r="F19" s="67" t="str">
        <f>IF('SWTR Monthly Disinfection Rept'!G19="","",'SWTR Monthly Disinfection Rept'!G19)</f>
        <v/>
      </c>
      <c r="G19" s="67" t="str">
        <f t="shared" si="0"/>
        <v/>
      </c>
      <c r="H19" s="67" t="str">
        <f t="shared" si="1"/>
        <v/>
      </c>
      <c r="I19" s="68" t="str">
        <f t="shared" si="2"/>
        <v/>
      </c>
      <c r="K19" t="e">
        <f t="shared" si="5"/>
        <v>#VALUE!</v>
      </c>
      <c r="L19" t="e">
        <f t="shared" si="6"/>
        <v>#VALUE!</v>
      </c>
      <c r="M19" t="e">
        <f t="shared" si="7"/>
        <v>#VALUE!</v>
      </c>
      <c r="N19" t="str">
        <f t="shared" si="8"/>
        <v/>
      </c>
      <c r="O19" t="str">
        <f t="shared" si="9"/>
        <v/>
      </c>
      <c r="P19" t="e">
        <f t="shared" si="10"/>
        <v>#VALUE!</v>
      </c>
      <c r="Q19" t="e">
        <f t="shared" si="11"/>
        <v>#VALUE!</v>
      </c>
      <c r="R19" t="e">
        <f t="shared" si="3"/>
        <v>#VALUE!</v>
      </c>
      <c r="T19" t="str">
        <f>IF(ISBLANK('SWTR Monthly Disinfection Rept'!L19),"",'SWTR Monthly Disinfection Rept'!L19)</f>
        <v/>
      </c>
      <c r="U19" t="str">
        <f>IF(ISBLANK('SWTR Monthly Disinfection Rept'!M19),"",'SWTR Monthly Disinfection Rept'!M19)</f>
        <v/>
      </c>
      <c r="V19" t="str">
        <f t="shared" si="4"/>
        <v/>
      </c>
    </row>
    <row r="20" spans="1:22" x14ac:dyDescent="0.2">
      <c r="A20" s="66">
        <v>6</v>
      </c>
      <c r="B20" s="67"/>
      <c r="C20" s="67" t="str">
        <f>IF('SWTR Monthly Disinfection Rept'!C20="","",'SWTR Monthly Disinfection Rept'!C20)</f>
        <v/>
      </c>
      <c r="D20" s="67" t="str">
        <f>IF('SWTR Monthly Disinfection Rept'!D20="","",'SWTR Monthly Disinfection Rept'!D20)</f>
        <v/>
      </c>
      <c r="E20" s="67" t="str">
        <f>IF('SWTR Monthly Disinfection Rept'!E20="","",'SWTR Monthly Disinfection Rept'!E20)</f>
        <v/>
      </c>
      <c r="F20" s="67" t="str">
        <f>IF('SWTR Monthly Disinfection Rept'!G20="","",'SWTR Monthly Disinfection Rept'!G20)</f>
        <v/>
      </c>
      <c r="G20" s="67" t="str">
        <f t="shared" si="0"/>
        <v/>
      </c>
      <c r="H20" s="67" t="str">
        <f t="shared" si="1"/>
        <v/>
      </c>
      <c r="I20" s="68" t="str">
        <f t="shared" si="2"/>
        <v/>
      </c>
      <c r="K20" t="e">
        <f t="shared" si="5"/>
        <v>#VALUE!</v>
      </c>
      <c r="L20" t="e">
        <f t="shared" si="6"/>
        <v>#VALUE!</v>
      </c>
      <c r="M20" t="e">
        <f t="shared" si="7"/>
        <v>#VALUE!</v>
      </c>
      <c r="N20" t="str">
        <f t="shared" si="8"/>
        <v/>
      </c>
      <c r="O20" t="str">
        <f t="shared" si="9"/>
        <v/>
      </c>
      <c r="P20" t="e">
        <f t="shared" si="10"/>
        <v>#VALUE!</v>
      </c>
      <c r="Q20" t="e">
        <f t="shared" si="11"/>
        <v>#VALUE!</v>
      </c>
      <c r="R20" t="e">
        <f t="shared" si="3"/>
        <v>#VALUE!</v>
      </c>
      <c r="T20" t="str">
        <f>IF(ISBLANK('SWTR Monthly Disinfection Rept'!L20),"",'SWTR Monthly Disinfection Rept'!L20)</f>
        <v/>
      </c>
      <c r="U20" t="str">
        <f>IF(ISBLANK('SWTR Monthly Disinfection Rept'!M20),"",'SWTR Monthly Disinfection Rept'!M20)</f>
        <v/>
      </c>
      <c r="V20" t="str">
        <f t="shared" si="4"/>
        <v/>
      </c>
    </row>
    <row r="21" spans="1:22" x14ac:dyDescent="0.2">
      <c r="A21" s="66">
        <v>7</v>
      </c>
      <c r="B21" s="67"/>
      <c r="C21" s="67" t="str">
        <f>IF('SWTR Monthly Disinfection Rept'!C21="","",'SWTR Monthly Disinfection Rept'!C21)</f>
        <v/>
      </c>
      <c r="D21" s="67" t="str">
        <f>IF('SWTR Monthly Disinfection Rept'!D21="","",'SWTR Monthly Disinfection Rept'!D21)</f>
        <v/>
      </c>
      <c r="E21" s="67" t="str">
        <f>IF('SWTR Monthly Disinfection Rept'!E21="","",'SWTR Monthly Disinfection Rept'!E21)</f>
        <v/>
      </c>
      <c r="F21" s="67" t="str">
        <f>IF('SWTR Monthly Disinfection Rept'!G21="","",'SWTR Monthly Disinfection Rept'!G21)</f>
        <v/>
      </c>
      <c r="G21" s="67" t="str">
        <f t="shared" si="0"/>
        <v/>
      </c>
      <c r="H21" s="67" t="str">
        <f t="shared" si="1"/>
        <v/>
      </c>
      <c r="I21" s="68" t="str">
        <f t="shared" si="2"/>
        <v/>
      </c>
      <c r="K21" t="e">
        <f t="shared" si="5"/>
        <v>#VALUE!</v>
      </c>
      <c r="L21" t="e">
        <f t="shared" si="6"/>
        <v>#VALUE!</v>
      </c>
      <c r="M21" t="e">
        <f t="shared" si="7"/>
        <v>#VALUE!</v>
      </c>
      <c r="N21" t="str">
        <f t="shared" si="8"/>
        <v/>
      </c>
      <c r="O21" t="str">
        <f t="shared" si="9"/>
        <v/>
      </c>
      <c r="P21" t="e">
        <f t="shared" si="10"/>
        <v>#VALUE!</v>
      </c>
      <c r="Q21" t="e">
        <f t="shared" si="11"/>
        <v>#VALUE!</v>
      </c>
      <c r="R21" t="e">
        <f t="shared" si="3"/>
        <v>#VALUE!</v>
      </c>
      <c r="T21" t="str">
        <f>IF(ISBLANK('SWTR Monthly Disinfection Rept'!L21),"",'SWTR Monthly Disinfection Rept'!L21)</f>
        <v/>
      </c>
      <c r="U21" t="str">
        <f>IF(ISBLANK('SWTR Monthly Disinfection Rept'!M21),"",'SWTR Monthly Disinfection Rept'!M21)</f>
        <v/>
      </c>
      <c r="V21" t="str">
        <f t="shared" si="4"/>
        <v/>
      </c>
    </row>
    <row r="22" spans="1:22" x14ac:dyDescent="0.2">
      <c r="A22" s="66">
        <v>8</v>
      </c>
      <c r="B22" s="67"/>
      <c r="C22" s="67" t="str">
        <f>IF('SWTR Monthly Disinfection Rept'!C22="","",'SWTR Monthly Disinfection Rept'!C22)</f>
        <v/>
      </c>
      <c r="D22" s="67" t="str">
        <f>IF('SWTR Monthly Disinfection Rept'!D22="","",'SWTR Monthly Disinfection Rept'!D22)</f>
        <v/>
      </c>
      <c r="E22" s="67" t="str">
        <f>IF('SWTR Monthly Disinfection Rept'!E22="","",'SWTR Monthly Disinfection Rept'!E22)</f>
        <v/>
      </c>
      <c r="F22" s="67" t="str">
        <f>IF('SWTR Monthly Disinfection Rept'!G22="","",'SWTR Monthly Disinfection Rept'!G22)</f>
        <v/>
      </c>
      <c r="G22" s="67" t="str">
        <f t="shared" si="0"/>
        <v/>
      </c>
      <c r="H22" s="67" t="str">
        <f t="shared" si="1"/>
        <v/>
      </c>
      <c r="I22" s="68" t="str">
        <f t="shared" si="2"/>
        <v/>
      </c>
      <c r="K22" t="e">
        <f t="shared" si="5"/>
        <v>#VALUE!</v>
      </c>
      <c r="L22" t="e">
        <f t="shared" si="6"/>
        <v>#VALUE!</v>
      </c>
      <c r="M22" t="e">
        <f t="shared" si="7"/>
        <v>#VALUE!</v>
      </c>
      <c r="N22" t="str">
        <f t="shared" si="8"/>
        <v/>
      </c>
      <c r="O22" t="str">
        <f t="shared" si="9"/>
        <v/>
      </c>
      <c r="P22" t="e">
        <f t="shared" si="10"/>
        <v>#VALUE!</v>
      </c>
      <c r="Q22" t="e">
        <f t="shared" si="11"/>
        <v>#VALUE!</v>
      </c>
      <c r="R22" t="e">
        <f t="shared" si="3"/>
        <v>#VALUE!</v>
      </c>
      <c r="T22" t="str">
        <f>IF(ISBLANK('SWTR Monthly Disinfection Rept'!L22),"",'SWTR Monthly Disinfection Rept'!L22)</f>
        <v/>
      </c>
      <c r="U22" t="str">
        <f>IF(ISBLANK('SWTR Monthly Disinfection Rept'!M22),"",'SWTR Monthly Disinfection Rept'!M22)</f>
        <v/>
      </c>
      <c r="V22" t="str">
        <f t="shared" si="4"/>
        <v/>
      </c>
    </row>
    <row r="23" spans="1:22" x14ac:dyDescent="0.2">
      <c r="A23" s="66">
        <v>9</v>
      </c>
      <c r="B23" s="67"/>
      <c r="C23" s="67" t="str">
        <f>IF('SWTR Monthly Disinfection Rept'!C23="","",'SWTR Monthly Disinfection Rept'!C23)</f>
        <v/>
      </c>
      <c r="D23" s="67" t="str">
        <f>IF('SWTR Monthly Disinfection Rept'!D23="","",'SWTR Monthly Disinfection Rept'!D23)</f>
        <v/>
      </c>
      <c r="E23" s="67" t="str">
        <f>IF('SWTR Monthly Disinfection Rept'!E23="","",'SWTR Monthly Disinfection Rept'!E23)</f>
        <v/>
      </c>
      <c r="F23" s="67" t="str">
        <f>IF('SWTR Monthly Disinfection Rept'!G23="","",'SWTR Monthly Disinfection Rept'!G23)</f>
        <v/>
      </c>
      <c r="G23" s="67" t="str">
        <f t="shared" si="0"/>
        <v/>
      </c>
      <c r="H23" s="67" t="str">
        <f t="shared" si="1"/>
        <v/>
      </c>
      <c r="I23" s="68" t="str">
        <f t="shared" si="2"/>
        <v/>
      </c>
      <c r="K23" t="e">
        <f t="shared" si="5"/>
        <v>#VALUE!</v>
      </c>
      <c r="L23" t="e">
        <f t="shared" si="6"/>
        <v>#VALUE!</v>
      </c>
      <c r="M23" t="e">
        <f t="shared" si="7"/>
        <v>#VALUE!</v>
      </c>
      <c r="N23" t="str">
        <f t="shared" si="8"/>
        <v/>
      </c>
      <c r="O23" t="str">
        <f t="shared" si="9"/>
        <v/>
      </c>
      <c r="P23" t="e">
        <f t="shared" si="10"/>
        <v>#VALUE!</v>
      </c>
      <c r="Q23" t="e">
        <f t="shared" si="11"/>
        <v>#VALUE!</v>
      </c>
      <c r="R23" t="e">
        <f t="shared" si="3"/>
        <v>#VALUE!</v>
      </c>
      <c r="T23" t="str">
        <f>IF(ISBLANK('SWTR Monthly Disinfection Rept'!L23),"",'SWTR Monthly Disinfection Rept'!L23)</f>
        <v/>
      </c>
      <c r="U23" t="str">
        <f>IF(ISBLANK('SWTR Monthly Disinfection Rept'!M23),"",'SWTR Monthly Disinfection Rept'!M23)</f>
        <v/>
      </c>
      <c r="V23" t="str">
        <f t="shared" si="4"/>
        <v/>
      </c>
    </row>
    <row r="24" spans="1:22" x14ac:dyDescent="0.2">
      <c r="A24" s="66">
        <v>10</v>
      </c>
      <c r="B24" s="67"/>
      <c r="C24" s="67" t="str">
        <f>IF('SWTR Monthly Disinfection Rept'!C24="","",'SWTR Monthly Disinfection Rept'!C24)</f>
        <v/>
      </c>
      <c r="D24" s="67" t="str">
        <f>IF('SWTR Monthly Disinfection Rept'!D24="","",'SWTR Monthly Disinfection Rept'!D24)</f>
        <v/>
      </c>
      <c r="E24" s="67" t="str">
        <f>IF('SWTR Monthly Disinfection Rept'!E24="","",'SWTR Monthly Disinfection Rept'!E24)</f>
        <v/>
      </c>
      <c r="F24" s="67" t="str">
        <f>IF('SWTR Monthly Disinfection Rept'!G24="","",'SWTR Monthly Disinfection Rept'!G24)</f>
        <v/>
      </c>
      <c r="G24" s="67" t="str">
        <f t="shared" si="0"/>
        <v/>
      </c>
      <c r="H24" s="67" t="str">
        <f t="shared" si="1"/>
        <v/>
      </c>
      <c r="I24" s="68" t="str">
        <f t="shared" si="2"/>
        <v/>
      </c>
      <c r="K24" t="e">
        <f t="shared" si="5"/>
        <v>#VALUE!</v>
      </c>
      <c r="L24" t="e">
        <f t="shared" si="6"/>
        <v>#VALUE!</v>
      </c>
      <c r="M24" t="e">
        <f t="shared" si="7"/>
        <v>#VALUE!</v>
      </c>
      <c r="N24" t="str">
        <f t="shared" si="8"/>
        <v/>
      </c>
      <c r="O24" t="str">
        <f t="shared" si="9"/>
        <v/>
      </c>
      <c r="P24" t="e">
        <f t="shared" si="10"/>
        <v>#VALUE!</v>
      </c>
      <c r="Q24" t="e">
        <f t="shared" si="11"/>
        <v>#VALUE!</v>
      </c>
      <c r="R24" t="e">
        <f t="shared" si="3"/>
        <v>#VALUE!</v>
      </c>
      <c r="T24" t="str">
        <f>IF(ISBLANK('SWTR Monthly Disinfection Rept'!L24),"",'SWTR Monthly Disinfection Rept'!L24)</f>
        <v/>
      </c>
      <c r="U24" t="str">
        <f>IF(ISBLANK('SWTR Monthly Disinfection Rept'!M24),"",'SWTR Monthly Disinfection Rept'!M24)</f>
        <v/>
      </c>
      <c r="V24" t="str">
        <f t="shared" si="4"/>
        <v/>
      </c>
    </row>
    <row r="25" spans="1:22" x14ac:dyDescent="0.2">
      <c r="A25" s="66">
        <v>11</v>
      </c>
      <c r="B25" s="67"/>
      <c r="C25" s="67" t="str">
        <f>IF('SWTR Monthly Disinfection Rept'!C25="","",'SWTR Monthly Disinfection Rept'!C25)</f>
        <v/>
      </c>
      <c r="D25" s="67" t="str">
        <f>IF('SWTR Monthly Disinfection Rept'!D25="","",'SWTR Monthly Disinfection Rept'!D25)</f>
        <v/>
      </c>
      <c r="E25" s="67" t="str">
        <f>IF('SWTR Monthly Disinfection Rept'!E25="","",'SWTR Monthly Disinfection Rept'!E25)</f>
        <v/>
      </c>
      <c r="F25" s="67" t="str">
        <f>IF('SWTR Monthly Disinfection Rept'!G25="","",'SWTR Monthly Disinfection Rept'!G25)</f>
        <v/>
      </c>
      <c r="G25" s="67" t="str">
        <f t="shared" si="0"/>
        <v/>
      </c>
      <c r="H25" s="67" t="str">
        <f t="shared" si="1"/>
        <v/>
      </c>
      <c r="I25" s="68" t="str">
        <f t="shared" si="2"/>
        <v/>
      </c>
      <c r="K25" t="e">
        <f t="shared" si="5"/>
        <v>#VALUE!</v>
      </c>
      <c r="L25" t="e">
        <f t="shared" si="6"/>
        <v>#VALUE!</v>
      </c>
      <c r="M25" t="e">
        <f t="shared" si="7"/>
        <v>#VALUE!</v>
      </c>
      <c r="N25" t="str">
        <f t="shared" si="8"/>
        <v/>
      </c>
      <c r="O25" t="str">
        <f t="shared" si="9"/>
        <v/>
      </c>
      <c r="P25" t="e">
        <f t="shared" si="10"/>
        <v>#VALUE!</v>
      </c>
      <c r="Q25" t="e">
        <f t="shared" si="11"/>
        <v>#VALUE!</v>
      </c>
      <c r="R25" t="e">
        <f t="shared" si="3"/>
        <v>#VALUE!</v>
      </c>
      <c r="T25" t="str">
        <f>IF(ISBLANK('SWTR Monthly Disinfection Rept'!L25),"",'SWTR Monthly Disinfection Rept'!L25)</f>
        <v/>
      </c>
      <c r="U25" t="str">
        <f>IF(ISBLANK('SWTR Monthly Disinfection Rept'!M25),"",'SWTR Monthly Disinfection Rept'!M25)</f>
        <v/>
      </c>
      <c r="V25" t="str">
        <f t="shared" si="4"/>
        <v/>
      </c>
    </row>
    <row r="26" spans="1:22" x14ac:dyDescent="0.2">
      <c r="A26" s="66">
        <v>12</v>
      </c>
      <c r="B26" s="67"/>
      <c r="C26" s="67" t="str">
        <f>IF('SWTR Monthly Disinfection Rept'!C26="","",'SWTR Monthly Disinfection Rept'!C26)</f>
        <v/>
      </c>
      <c r="D26" s="67" t="str">
        <f>IF('SWTR Monthly Disinfection Rept'!D26="","",'SWTR Monthly Disinfection Rept'!D26)</f>
        <v/>
      </c>
      <c r="E26" s="67" t="str">
        <f>IF('SWTR Monthly Disinfection Rept'!E26="","",'SWTR Monthly Disinfection Rept'!E26)</f>
        <v/>
      </c>
      <c r="F26" s="67" t="str">
        <f>IF('SWTR Monthly Disinfection Rept'!G26="","",'SWTR Monthly Disinfection Rept'!G26)</f>
        <v/>
      </c>
      <c r="G26" s="67" t="str">
        <f t="shared" si="0"/>
        <v/>
      </c>
      <c r="H26" s="67" t="str">
        <f t="shared" si="1"/>
        <v/>
      </c>
      <c r="I26" s="68" t="str">
        <f t="shared" si="2"/>
        <v/>
      </c>
      <c r="K26" t="e">
        <f t="shared" si="5"/>
        <v>#VALUE!</v>
      </c>
      <c r="L26" t="e">
        <f t="shared" si="6"/>
        <v>#VALUE!</v>
      </c>
      <c r="M26" t="e">
        <f t="shared" si="7"/>
        <v>#VALUE!</v>
      </c>
      <c r="N26" t="str">
        <f t="shared" si="8"/>
        <v/>
      </c>
      <c r="O26" t="str">
        <f t="shared" si="9"/>
        <v/>
      </c>
      <c r="P26" t="e">
        <f t="shared" si="10"/>
        <v>#VALUE!</v>
      </c>
      <c r="Q26" t="e">
        <f t="shared" si="11"/>
        <v>#VALUE!</v>
      </c>
      <c r="R26" t="e">
        <f t="shared" si="3"/>
        <v>#VALUE!</v>
      </c>
      <c r="T26" t="str">
        <f>IF(ISBLANK('SWTR Monthly Disinfection Rept'!L26),"",'SWTR Monthly Disinfection Rept'!L26)</f>
        <v/>
      </c>
      <c r="U26" t="str">
        <f>IF(ISBLANK('SWTR Monthly Disinfection Rept'!M26),"",'SWTR Monthly Disinfection Rept'!M26)</f>
        <v/>
      </c>
      <c r="V26" t="str">
        <f t="shared" si="4"/>
        <v/>
      </c>
    </row>
    <row r="27" spans="1:22" x14ac:dyDescent="0.2">
      <c r="A27" s="66">
        <v>13</v>
      </c>
      <c r="B27" s="67"/>
      <c r="C27" s="67" t="str">
        <f>IF('SWTR Monthly Disinfection Rept'!C27="","",'SWTR Monthly Disinfection Rept'!C27)</f>
        <v/>
      </c>
      <c r="D27" s="67" t="str">
        <f>IF('SWTR Monthly Disinfection Rept'!D27="","",'SWTR Monthly Disinfection Rept'!D27)</f>
        <v/>
      </c>
      <c r="E27" s="67" t="str">
        <f>IF('SWTR Monthly Disinfection Rept'!E27="","",'SWTR Monthly Disinfection Rept'!E27)</f>
        <v/>
      </c>
      <c r="F27" s="67" t="str">
        <f>IF('SWTR Monthly Disinfection Rept'!G27="","",'SWTR Monthly Disinfection Rept'!G27)</f>
        <v/>
      </c>
      <c r="G27" s="67" t="str">
        <f t="shared" si="0"/>
        <v/>
      </c>
      <c r="H27" s="67" t="str">
        <f t="shared" si="1"/>
        <v/>
      </c>
      <c r="I27" s="68" t="str">
        <f t="shared" si="2"/>
        <v/>
      </c>
      <c r="K27" t="e">
        <f t="shared" si="5"/>
        <v>#VALUE!</v>
      </c>
      <c r="L27" t="e">
        <f t="shared" si="6"/>
        <v>#VALUE!</v>
      </c>
      <c r="M27" t="e">
        <f t="shared" si="7"/>
        <v>#VALUE!</v>
      </c>
      <c r="N27" t="str">
        <f t="shared" si="8"/>
        <v/>
      </c>
      <c r="O27" t="str">
        <f t="shared" si="9"/>
        <v/>
      </c>
      <c r="P27" t="e">
        <f t="shared" si="10"/>
        <v>#VALUE!</v>
      </c>
      <c r="Q27" t="e">
        <f t="shared" si="11"/>
        <v>#VALUE!</v>
      </c>
      <c r="R27" t="e">
        <f t="shared" si="3"/>
        <v>#VALUE!</v>
      </c>
      <c r="T27" t="str">
        <f>IF(ISBLANK('SWTR Monthly Disinfection Rept'!L27),"",'SWTR Monthly Disinfection Rept'!L27)</f>
        <v/>
      </c>
      <c r="U27" t="str">
        <f>IF(ISBLANK('SWTR Monthly Disinfection Rept'!M27),"",'SWTR Monthly Disinfection Rept'!M27)</f>
        <v/>
      </c>
      <c r="V27" t="str">
        <f t="shared" si="4"/>
        <v/>
      </c>
    </row>
    <row r="28" spans="1:22" x14ac:dyDescent="0.2">
      <c r="A28" s="66">
        <v>14</v>
      </c>
      <c r="B28" s="67"/>
      <c r="C28" s="67" t="str">
        <f>IF('SWTR Monthly Disinfection Rept'!C28="","",'SWTR Monthly Disinfection Rept'!C28)</f>
        <v/>
      </c>
      <c r="D28" s="67" t="str">
        <f>IF('SWTR Monthly Disinfection Rept'!D28="","",'SWTR Monthly Disinfection Rept'!D28)</f>
        <v/>
      </c>
      <c r="E28" s="67" t="str">
        <f>IF('SWTR Monthly Disinfection Rept'!E28="","",'SWTR Monthly Disinfection Rept'!E28)</f>
        <v/>
      </c>
      <c r="F28" s="67" t="str">
        <f>IF('SWTR Monthly Disinfection Rept'!G28="","",'SWTR Monthly Disinfection Rept'!G28)</f>
        <v/>
      </c>
      <c r="G28" s="67" t="str">
        <f t="shared" si="0"/>
        <v/>
      </c>
      <c r="H28" s="67" t="str">
        <f t="shared" si="1"/>
        <v/>
      </c>
      <c r="I28" s="68" t="str">
        <f t="shared" si="2"/>
        <v/>
      </c>
      <c r="K28" t="e">
        <f t="shared" si="5"/>
        <v>#VALUE!</v>
      </c>
      <c r="L28" t="e">
        <f t="shared" si="6"/>
        <v>#VALUE!</v>
      </c>
      <c r="M28" t="e">
        <f t="shared" si="7"/>
        <v>#VALUE!</v>
      </c>
      <c r="N28" t="str">
        <f t="shared" si="8"/>
        <v/>
      </c>
      <c r="O28" t="str">
        <f t="shared" si="9"/>
        <v/>
      </c>
      <c r="P28" t="e">
        <f t="shared" si="10"/>
        <v>#VALUE!</v>
      </c>
      <c r="Q28" t="e">
        <f t="shared" si="11"/>
        <v>#VALUE!</v>
      </c>
      <c r="R28" t="e">
        <f t="shared" si="3"/>
        <v>#VALUE!</v>
      </c>
      <c r="T28" t="str">
        <f>IF(ISBLANK('SWTR Monthly Disinfection Rept'!L28),"",'SWTR Monthly Disinfection Rept'!L28)</f>
        <v/>
      </c>
      <c r="U28" t="str">
        <f>IF(ISBLANK('SWTR Monthly Disinfection Rept'!M28),"",'SWTR Monthly Disinfection Rept'!M28)</f>
        <v/>
      </c>
      <c r="V28" t="str">
        <f t="shared" si="4"/>
        <v/>
      </c>
    </row>
    <row r="29" spans="1:22" x14ac:dyDescent="0.2">
      <c r="A29" s="66">
        <v>15</v>
      </c>
      <c r="B29" s="67"/>
      <c r="C29" s="67" t="str">
        <f>IF('SWTR Monthly Disinfection Rept'!C29="","",'SWTR Monthly Disinfection Rept'!C29)</f>
        <v/>
      </c>
      <c r="D29" s="67" t="str">
        <f>IF('SWTR Monthly Disinfection Rept'!D29="","",'SWTR Monthly Disinfection Rept'!D29)</f>
        <v/>
      </c>
      <c r="E29" s="67" t="str">
        <f>IF('SWTR Monthly Disinfection Rept'!E29="","",'SWTR Monthly Disinfection Rept'!E29)</f>
        <v/>
      </c>
      <c r="F29" s="67" t="str">
        <f>IF('SWTR Monthly Disinfection Rept'!G29="","",'SWTR Monthly Disinfection Rept'!G29)</f>
        <v/>
      </c>
      <c r="G29" s="67" t="str">
        <f t="shared" si="0"/>
        <v/>
      </c>
      <c r="H29" s="67" t="str">
        <f t="shared" si="1"/>
        <v/>
      </c>
      <c r="I29" s="68" t="str">
        <f t="shared" si="2"/>
        <v/>
      </c>
      <c r="K29" t="e">
        <f t="shared" si="5"/>
        <v>#VALUE!</v>
      </c>
      <c r="L29" t="e">
        <f t="shared" si="6"/>
        <v>#VALUE!</v>
      </c>
      <c r="M29" t="e">
        <f t="shared" si="7"/>
        <v>#VALUE!</v>
      </c>
      <c r="N29" t="str">
        <f t="shared" si="8"/>
        <v/>
      </c>
      <c r="O29" t="str">
        <f t="shared" si="9"/>
        <v/>
      </c>
      <c r="P29" t="e">
        <f t="shared" si="10"/>
        <v>#VALUE!</v>
      </c>
      <c r="Q29" t="e">
        <f t="shared" si="11"/>
        <v>#VALUE!</v>
      </c>
      <c r="R29" t="e">
        <f t="shared" si="3"/>
        <v>#VALUE!</v>
      </c>
      <c r="T29" t="str">
        <f>IF(ISBLANK('SWTR Monthly Disinfection Rept'!L29),"",'SWTR Monthly Disinfection Rept'!L29)</f>
        <v/>
      </c>
      <c r="U29" t="str">
        <f>IF(ISBLANK('SWTR Monthly Disinfection Rept'!M29),"",'SWTR Monthly Disinfection Rept'!M29)</f>
        <v/>
      </c>
      <c r="V29" t="str">
        <f t="shared" si="4"/>
        <v/>
      </c>
    </row>
    <row r="30" spans="1:22" x14ac:dyDescent="0.2">
      <c r="A30" s="66">
        <v>16</v>
      </c>
      <c r="B30" s="67"/>
      <c r="C30" s="67" t="str">
        <f>IF('SWTR Monthly Disinfection Rept'!C30="","",'SWTR Monthly Disinfection Rept'!C30)</f>
        <v/>
      </c>
      <c r="D30" s="67" t="str">
        <f>IF('SWTR Monthly Disinfection Rept'!D30="","",'SWTR Monthly Disinfection Rept'!D30)</f>
        <v/>
      </c>
      <c r="E30" s="67" t="str">
        <f>IF('SWTR Monthly Disinfection Rept'!E30="","",'SWTR Monthly Disinfection Rept'!E30)</f>
        <v/>
      </c>
      <c r="F30" s="67" t="str">
        <f>IF('SWTR Monthly Disinfection Rept'!G30="","",'SWTR Monthly Disinfection Rept'!G30)</f>
        <v/>
      </c>
      <c r="G30" s="67" t="str">
        <f t="shared" si="0"/>
        <v/>
      </c>
      <c r="H30" s="67" t="str">
        <f t="shared" si="1"/>
        <v/>
      </c>
      <c r="I30" s="68" t="str">
        <f t="shared" si="2"/>
        <v/>
      </c>
      <c r="K30" t="e">
        <f t="shared" si="5"/>
        <v>#VALUE!</v>
      </c>
      <c r="L30" t="e">
        <f t="shared" si="6"/>
        <v>#VALUE!</v>
      </c>
      <c r="M30" t="e">
        <f t="shared" si="7"/>
        <v>#VALUE!</v>
      </c>
      <c r="N30" t="str">
        <f t="shared" si="8"/>
        <v/>
      </c>
      <c r="O30" t="str">
        <f t="shared" si="9"/>
        <v/>
      </c>
      <c r="P30" t="e">
        <f t="shared" si="10"/>
        <v>#VALUE!</v>
      </c>
      <c r="Q30" t="e">
        <f t="shared" si="11"/>
        <v>#VALUE!</v>
      </c>
      <c r="R30" t="e">
        <f t="shared" si="3"/>
        <v>#VALUE!</v>
      </c>
      <c r="T30" t="str">
        <f>IF(ISBLANK('SWTR Monthly Disinfection Rept'!L30),"",'SWTR Monthly Disinfection Rept'!L30)</f>
        <v/>
      </c>
      <c r="U30" t="str">
        <f>IF(ISBLANK('SWTR Monthly Disinfection Rept'!M30),"",'SWTR Monthly Disinfection Rept'!M30)</f>
        <v/>
      </c>
      <c r="V30" t="str">
        <f t="shared" si="4"/>
        <v/>
      </c>
    </row>
    <row r="31" spans="1:22" x14ac:dyDescent="0.2">
      <c r="A31" s="66">
        <v>17</v>
      </c>
      <c r="B31" s="67"/>
      <c r="C31" s="67" t="str">
        <f>IF('SWTR Monthly Disinfection Rept'!C31="","",'SWTR Monthly Disinfection Rept'!C31)</f>
        <v/>
      </c>
      <c r="D31" s="67" t="str">
        <f>IF('SWTR Monthly Disinfection Rept'!D31="","",'SWTR Monthly Disinfection Rept'!D31)</f>
        <v/>
      </c>
      <c r="E31" s="67" t="str">
        <f>IF('SWTR Monthly Disinfection Rept'!E31="","",'SWTR Monthly Disinfection Rept'!E31)</f>
        <v/>
      </c>
      <c r="F31" s="67" t="str">
        <f>IF('SWTR Monthly Disinfection Rept'!G31="","",'SWTR Monthly Disinfection Rept'!G31)</f>
        <v/>
      </c>
      <c r="G31" s="67" t="str">
        <f t="shared" si="0"/>
        <v/>
      </c>
      <c r="H31" s="67" t="str">
        <f t="shared" si="1"/>
        <v/>
      </c>
      <c r="I31" s="68" t="str">
        <f t="shared" si="2"/>
        <v/>
      </c>
      <c r="K31" t="e">
        <f t="shared" si="5"/>
        <v>#VALUE!</v>
      </c>
      <c r="L31" t="e">
        <f t="shared" si="6"/>
        <v>#VALUE!</v>
      </c>
      <c r="M31" t="e">
        <f t="shared" si="7"/>
        <v>#VALUE!</v>
      </c>
      <c r="N31" t="str">
        <f t="shared" si="8"/>
        <v/>
      </c>
      <c r="O31" t="str">
        <f t="shared" si="9"/>
        <v/>
      </c>
      <c r="P31" t="e">
        <f t="shared" si="10"/>
        <v>#VALUE!</v>
      </c>
      <c r="Q31" t="e">
        <f t="shared" si="11"/>
        <v>#VALUE!</v>
      </c>
      <c r="R31" t="e">
        <f t="shared" si="3"/>
        <v>#VALUE!</v>
      </c>
      <c r="T31" t="str">
        <f>IF(ISBLANK('SWTR Monthly Disinfection Rept'!L31),"",'SWTR Monthly Disinfection Rept'!L31)</f>
        <v/>
      </c>
      <c r="U31" t="str">
        <f>IF(ISBLANK('SWTR Monthly Disinfection Rept'!M31),"",'SWTR Monthly Disinfection Rept'!M31)</f>
        <v/>
      </c>
      <c r="V31" t="str">
        <f t="shared" si="4"/>
        <v/>
      </c>
    </row>
    <row r="32" spans="1:22" x14ac:dyDescent="0.2">
      <c r="A32" s="66">
        <v>18</v>
      </c>
      <c r="B32" s="67"/>
      <c r="C32" s="67" t="str">
        <f>IF('SWTR Monthly Disinfection Rept'!C32="","",'SWTR Monthly Disinfection Rept'!C32)</f>
        <v/>
      </c>
      <c r="D32" s="67" t="str">
        <f>IF('SWTR Monthly Disinfection Rept'!D32="","",'SWTR Monthly Disinfection Rept'!D32)</f>
        <v/>
      </c>
      <c r="E32" s="67" t="str">
        <f>IF('SWTR Monthly Disinfection Rept'!E32="","",'SWTR Monthly Disinfection Rept'!E32)</f>
        <v/>
      </c>
      <c r="F32" s="67" t="str">
        <f>IF('SWTR Monthly Disinfection Rept'!G32="","",'SWTR Monthly Disinfection Rept'!G32)</f>
        <v/>
      </c>
      <c r="G32" s="67" t="str">
        <f t="shared" si="0"/>
        <v/>
      </c>
      <c r="H32" s="67" t="str">
        <f t="shared" si="1"/>
        <v/>
      </c>
      <c r="I32" s="68" t="str">
        <f t="shared" si="2"/>
        <v/>
      </c>
      <c r="K32" t="e">
        <f t="shared" si="5"/>
        <v>#VALUE!</v>
      </c>
      <c r="L32" t="e">
        <f t="shared" si="6"/>
        <v>#VALUE!</v>
      </c>
      <c r="M32" t="e">
        <f t="shared" si="7"/>
        <v>#VALUE!</v>
      </c>
      <c r="N32" t="str">
        <f t="shared" si="8"/>
        <v/>
      </c>
      <c r="O32" t="str">
        <f t="shared" si="9"/>
        <v/>
      </c>
      <c r="P32" t="e">
        <f t="shared" si="10"/>
        <v>#VALUE!</v>
      </c>
      <c r="Q32" t="e">
        <f t="shared" si="11"/>
        <v>#VALUE!</v>
      </c>
      <c r="R32" t="e">
        <f t="shared" si="3"/>
        <v>#VALUE!</v>
      </c>
      <c r="T32" t="str">
        <f>IF(ISBLANK('SWTR Monthly Disinfection Rept'!L32),"",'SWTR Monthly Disinfection Rept'!L32)</f>
        <v/>
      </c>
      <c r="U32" t="str">
        <f>IF(ISBLANK('SWTR Monthly Disinfection Rept'!M32),"",'SWTR Monthly Disinfection Rept'!M32)</f>
        <v/>
      </c>
      <c r="V32" t="str">
        <f t="shared" si="4"/>
        <v/>
      </c>
    </row>
    <row r="33" spans="1:22" x14ac:dyDescent="0.2">
      <c r="A33" s="66">
        <v>19</v>
      </c>
      <c r="B33" s="67"/>
      <c r="C33" s="67" t="str">
        <f>IF('SWTR Monthly Disinfection Rept'!C33="","",'SWTR Monthly Disinfection Rept'!C33)</f>
        <v/>
      </c>
      <c r="D33" s="67" t="str">
        <f>IF('SWTR Monthly Disinfection Rept'!D33="","",'SWTR Monthly Disinfection Rept'!D33)</f>
        <v/>
      </c>
      <c r="E33" s="67" t="str">
        <f>IF('SWTR Monthly Disinfection Rept'!E33="","",'SWTR Monthly Disinfection Rept'!E33)</f>
        <v/>
      </c>
      <c r="F33" s="67" t="str">
        <f>IF('SWTR Monthly Disinfection Rept'!G33="","",'SWTR Monthly Disinfection Rept'!G33)</f>
        <v/>
      </c>
      <c r="G33" s="67" t="str">
        <f t="shared" si="0"/>
        <v/>
      </c>
      <c r="H33" s="67" t="str">
        <f t="shared" si="1"/>
        <v/>
      </c>
      <c r="I33" s="68" t="str">
        <f t="shared" si="2"/>
        <v/>
      </c>
      <c r="K33" t="e">
        <f t="shared" si="5"/>
        <v>#VALUE!</v>
      </c>
      <c r="L33" t="e">
        <f t="shared" si="6"/>
        <v>#VALUE!</v>
      </c>
      <c r="M33" t="e">
        <f t="shared" si="7"/>
        <v>#VALUE!</v>
      </c>
      <c r="N33" t="str">
        <f t="shared" si="8"/>
        <v/>
      </c>
      <c r="O33" t="str">
        <f t="shared" si="9"/>
        <v/>
      </c>
      <c r="P33" t="e">
        <f t="shared" si="10"/>
        <v>#VALUE!</v>
      </c>
      <c r="Q33" t="e">
        <f t="shared" si="11"/>
        <v>#VALUE!</v>
      </c>
      <c r="R33" t="e">
        <f t="shared" si="3"/>
        <v>#VALUE!</v>
      </c>
      <c r="T33" t="str">
        <f>IF(ISBLANK('SWTR Monthly Disinfection Rept'!L33),"",'SWTR Monthly Disinfection Rept'!L33)</f>
        <v/>
      </c>
      <c r="U33" t="str">
        <f>IF(ISBLANK('SWTR Monthly Disinfection Rept'!M33),"",'SWTR Monthly Disinfection Rept'!M33)</f>
        <v/>
      </c>
      <c r="V33" t="str">
        <f t="shared" si="4"/>
        <v/>
      </c>
    </row>
    <row r="34" spans="1:22" x14ac:dyDescent="0.2">
      <c r="A34" s="66">
        <v>20</v>
      </c>
      <c r="B34" s="67"/>
      <c r="C34" s="67" t="str">
        <f>IF('SWTR Monthly Disinfection Rept'!C34="","",'SWTR Monthly Disinfection Rept'!C34)</f>
        <v/>
      </c>
      <c r="D34" s="67" t="str">
        <f>IF('SWTR Monthly Disinfection Rept'!D34="","",'SWTR Monthly Disinfection Rept'!D34)</f>
        <v/>
      </c>
      <c r="E34" s="67" t="str">
        <f>IF('SWTR Monthly Disinfection Rept'!E34="","",'SWTR Monthly Disinfection Rept'!E34)</f>
        <v/>
      </c>
      <c r="F34" s="67" t="str">
        <f>IF('SWTR Monthly Disinfection Rept'!G34="","",'SWTR Monthly Disinfection Rept'!G34)</f>
        <v/>
      </c>
      <c r="G34" s="67" t="str">
        <f t="shared" si="0"/>
        <v/>
      </c>
      <c r="H34" s="67" t="str">
        <f t="shared" si="1"/>
        <v/>
      </c>
      <c r="I34" s="68" t="str">
        <f t="shared" si="2"/>
        <v/>
      </c>
      <c r="K34" t="e">
        <f t="shared" si="5"/>
        <v>#VALUE!</v>
      </c>
      <c r="L34" t="e">
        <f t="shared" si="6"/>
        <v>#VALUE!</v>
      </c>
      <c r="M34" t="e">
        <f t="shared" si="7"/>
        <v>#VALUE!</v>
      </c>
      <c r="N34" t="str">
        <f t="shared" si="8"/>
        <v/>
      </c>
      <c r="O34" t="str">
        <f t="shared" si="9"/>
        <v/>
      </c>
      <c r="P34" t="e">
        <f t="shared" si="10"/>
        <v>#VALUE!</v>
      </c>
      <c r="Q34" t="e">
        <f t="shared" si="11"/>
        <v>#VALUE!</v>
      </c>
      <c r="R34" t="e">
        <f t="shared" si="3"/>
        <v>#VALUE!</v>
      </c>
      <c r="T34" t="str">
        <f>IF(ISBLANK('SWTR Monthly Disinfection Rept'!L34),"",'SWTR Monthly Disinfection Rept'!L34)</f>
        <v/>
      </c>
      <c r="U34" t="str">
        <f>IF(ISBLANK('SWTR Monthly Disinfection Rept'!M34),"",'SWTR Monthly Disinfection Rept'!M34)</f>
        <v/>
      </c>
      <c r="V34" t="str">
        <f t="shared" si="4"/>
        <v/>
      </c>
    </row>
    <row r="35" spans="1:22" x14ac:dyDescent="0.2">
      <c r="A35" s="66">
        <v>21</v>
      </c>
      <c r="B35" s="67"/>
      <c r="C35" s="67" t="str">
        <f>IF('SWTR Monthly Disinfection Rept'!C35="","",'SWTR Monthly Disinfection Rept'!C35)</f>
        <v/>
      </c>
      <c r="D35" s="67" t="str">
        <f>IF('SWTR Monthly Disinfection Rept'!D35="","",'SWTR Monthly Disinfection Rept'!D35)</f>
        <v/>
      </c>
      <c r="E35" s="67" t="str">
        <f>IF('SWTR Monthly Disinfection Rept'!E35="","",'SWTR Monthly Disinfection Rept'!E35)</f>
        <v/>
      </c>
      <c r="F35" s="67" t="str">
        <f>IF('SWTR Monthly Disinfection Rept'!G35="","",'SWTR Monthly Disinfection Rept'!G35)</f>
        <v/>
      </c>
      <c r="G35" s="67" t="str">
        <f t="shared" si="0"/>
        <v/>
      </c>
      <c r="H35" s="67" t="str">
        <f t="shared" si="1"/>
        <v/>
      </c>
      <c r="I35" s="68" t="str">
        <f t="shared" si="2"/>
        <v/>
      </c>
      <c r="K35" t="e">
        <f t="shared" si="5"/>
        <v>#VALUE!</v>
      </c>
      <c r="L35" t="e">
        <f t="shared" si="6"/>
        <v>#VALUE!</v>
      </c>
      <c r="M35" t="e">
        <f t="shared" si="7"/>
        <v>#VALUE!</v>
      </c>
      <c r="N35" t="str">
        <f t="shared" si="8"/>
        <v/>
      </c>
      <c r="O35" t="str">
        <f t="shared" si="9"/>
        <v/>
      </c>
      <c r="P35" t="e">
        <f t="shared" si="10"/>
        <v>#VALUE!</v>
      </c>
      <c r="Q35" t="e">
        <f t="shared" si="11"/>
        <v>#VALUE!</v>
      </c>
      <c r="R35" t="e">
        <f t="shared" si="3"/>
        <v>#VALUE!</v>
      </c>
      <c r="T35" t="str">
        <f>IF(ISBLANK('SWTR Monthly Disinfection Rept'!L35),"",'SWTR Monthly Disinfection Rept'!L35)</f>
        <v/>
      </c>
      <c r="U35" t="str">
        <f>IF(ISBLANK('SWTR Monthly Disinfection Rept'!M35),"",'SWTR Monthly Disinfection Rept'!M35)</f>
        <v/>
      </c>
      <c r="V35" t="str">
        <f t="shared" si="4"/>
        <v/>
      </c>
    </row>
    <row r="36" spans="1:22" x14ac:dyDescent="0.2">
      <c r="A36" s="66">
        <v>22</v>
      </c>
      <c r="B36" s="67"/>
      <c r="C36" s="67" t="str">
        <f>IF('SWTR Monthly Disinfection Rept'!C36="","",'SWTR Monthly Disinfection Rept'!C36)</f>
        <v/>
      </c>
      <c r="D36" s="67" t="str">
        <f>IF('SWTR Monthly Disinfection Rept'!D36="","",'SWTR Monthly Disinfection Rept'!D36)</f>
        <v/>
      </c>
      <c r="E36" s="67" t="str">
        <f>IF('SWTR Monthly Disinfection Rept'!E36="","",'SWTR Monthly Disinfection Rept'!E36)</f>
        <v/>
      </c>
      <c r="F36" s="67" t="str">
        <f>IF('SWTR Monthly Disinfection Rept'!G36="","",'SWTR Monthly Disinfection Rept'!G36)</f>
        <v/>
      </c>
      <c r="G36" s="67" t="str">
        <f t="shared" si="0"/>
        <v/>
      </c>
      <c r="H36" s="67" t="str">
        <f t="shared" si="1"/>
        <v/>
      </c>
      <c r="I36" s="68" t="str">
        <f t="shared" si="2"/>
        <v/>
      </c>
      <c r="K36" t="e">
        <f t="shared" si="5"/>
        <v>#VALUE!</v>
      </c>
      <c r="L36" t="e">
        <f t="shared" si="6"/>
        <v>#VALUE!</v>
      </c>
      <c r="M36" t="e">
        <f t="shared" si="7"/>
        <v>#VALUE!</v>
      </c>
      <c r="N36" t="str">
        <f t="shared" si="8"/>
        <v/>
      </c>
      <c r="O36" t="str">
        <f t="shared" si="9"/>
        <v/>
      </c>
      <c r="P36" t="e">
        <f t="shared" si="10"/>
        <v>#VALUE!</v>
      </c>
      <c r="Q36" t="e">
        <f t="shared" si="11"/>
        <v>#VALUE!</v>
      </c>
      <c r="R36" t="e">
        <f t="shared" si="3"/>
        <v>#VALUE!</v>
      </c>
      <c r="T36" t="str">
        <f>IF(ISBLANK('SWTR Monthly Disinfection Rept'!L36),"",'SWTR Monthly Disinfection Rept'!L36)</f>
        <v/>
      </c>
      <c r="U36" t="str">
        <f>IF(ISBLANK('SWTR Monthly Disinfection Rept'!M36),"",'SWTR Monthly Disinfection Rept'!M36)</f>
        <v/>
      </c>
      <c r="V36" t="str">
        <f t="shared" si="4"/>
        <v/>
      </c>
    </row>
    <row r="37" spans="1:22" x14ac:dyDescent="0.2">
      <c r="A37" s="66">
        <v>23</v>
      </c>
      <c r="B37" s="67"/>
      <c r="C37" s="67" t="str">
        <f>IF('SWTR Monthly Disinfection Rept'!C37="","",'SWTR Monthly Disinfection Rept'!C37)</f>
        <v/>
      </c>
      <c r="D37" s="67" t="str">
        <f>IF('SWTR Monthly Disinfection Rept'!D37="","",'SWTR Monthly Disinfection Rept'!D37)</f>
        <v/>
      </c>
      <c r="E37" s="67" t="str">
        <f>IF('SWTR Monthly Disinfection Rept'!E37="","",'SWTR Monthly Disinfection Rept'!E37)</f>
        <v/>
      </c>
      <c r="F37" s="67" t="str">
        <f>IF('SWTR Monthly Disinfection Rept'!G37="","",'SWTR Monthly Disinfection Rept'!G37)</f>
        <v/>
      </c>
      <c r="G37" s="67" t="str">
        <f t="shared" si="0"/>
        <v/>
      </c>
      <c r="H37" s="67" t="str">
        <f t="shared" si="1"/>
        <v/>
      </c>
      <c r="I37" s="68" t="str">
        <f t="shared" si="2"/>
        <v/>
      </c>
      <c r="K37" t="e">
        <f t="shared" si="5"/>
        <v>#VALUE!</v>
      </c>
      <c r="L37" t="e">
        <f t="shared" si="6"/>
        <v>#VALUE!</v>
      </c>
      <c r="M37" t="e">
        <f t="shared" si="7"/>
        <v>#VALUE!</v>
      </c>
      <c r="N37" t="str">
        <f t="shared" si="8"/>
        <v/>
      </c>
      <c r="O37" t="str">
        <f t="shared" si="9"/>
        <v/>
      </c>
      <c r="P37" t="e">
        <f t="shared" si="10"/>
        <v>#VALUE!</v>
      </c>
      <c r="Q37" t="e">
        <f t="shared" si="11"/>
        <v>#VALUE!</v>
      </c>
      <c r="R37" t="e">
        <f t="shared" si="3"/>
        <v>#VALUE!</v>
      </c>
      <c r="T37" t="str">
        <f>IF(ISBLANK('SWTR Monthly Disinfection Rept'!L37),"",'SWTR Monthly Disinfection Rept'!L37)</f>
        <v/>
      </c>
      <c r="U37" t="str">
        <f>IF(ISBLANK('SWTR Monthly Disinfection Rept'!M37),"",'SWTR Monthly Disinfection Rept'!M37)</f>
        <v/>
      </c>
      <c r="V37" t="str">
        <f t="shared" si="4"/>
        <v/>
      </c>
    </row>
    <row r="38" spans="1:22" x14ac:dyDescent="0.2">
      <c r="A38" s="66">
        <v>24</v>
      </c>
      <c r="B38" s="67"/>
      <c r="C38" s="67" t="str">
        <f>IF('SWTR Monthly Disinfection Rept'!C38="","",'SWTR Monthly Disinfection Rept'!C38)</f>
        <v/>
      </c>
      <c r="D38" s="67" t="str">
        <f>IF('SWTR Monthly Disinfection Rept'!D38="","",'SWTR Monthly Disinfection Rept'!D38)</f>
        <v/>
      </c>
      <c r="E38" s="67" t="str">
        <f>IF('SWTR Monthly Disinfection Rept'!E38="","",'SWTR Monthly Disinfection Rept'!E38)</f>
        <v/>
      </c>
      <c r="F38" s="67" t="str">
        <f>IF('SWTR Monthly Disinfection Rept'!G38="","",'SWTR Monthly Disinfection Rept'!G38)</f>
        <v/>
      </c>
      <c r="G38" s="67" t="str">
        <f t="shared" si="0"/>
        <v/>
      </c>
      <c r="H38" s="67" t="str">
        <f t="shared" si="1"/>
        <v/>
      </c>
      <c r="I38" s="68" t="str">
        <f t="shared" si="2"/>
        <v/>
      </c>
      <c r="K38" t="e">
        <f t="shared" si="5"/>
        <v>#VALUE!</v>
      </c>
      <c r="L38" t="e">
        <f t="shared" si="6"/>
        <v>#VALUE!</v>
      </c>
      <c r="M38" t="e">
        <f t="shared" si="7"/>
        <v>#VALUE!</v>
      </c>
      <c r="N38" t="str">
        <f t="shared" si="8"/>
        <v/>
      </c>
      <c r="O38" t="str">
        <f t="shared" si="9"/>
        <v/>
      </c>
      <c r="P38" t="e">
        <f t="shared" si="10"/>
        <v>#VALUE!</v>
      </c>
      <c r="Q38" t="e">
        <f t="shared" si="11"/>
        <v>#VALUE!</v>
      </c>
      <c r="R38" t="e">
        <f t="shared" si="3"/>
        <v>#VALUE!</v>
      </c>
      <c r="T38" t="str">
        <f>IF(ISBLANK('SWTR Monthly Disinfection Rept'!L38),"",'SWTR Monthly Disinfection Rept'!L38)</f>
        <v/>
      </c>
      <c r="U38" t="str">
        <f>IF(ISBLANK('SWTR Monthly Disinfection Rept'!M38),"",'SWTR Monthly Disinfection Rept'!M38)</f>
        <v/>
      </c>
      <c r="V38" t="str">
        <f t="shared" si="4"/>
        <v/>
      </c>
    </row>
    <row r="39" spans="1:22" x14ac:dyDescent="0.2">
      <c r="A39" s="66">
        <v>25</v>
      </c>
      <c r="B39" s="67"/>
      <c r="C39" s="67" t="str">
        <f>IF('SWTR Monthly Disinfection Rept'!C39="","",'SWTR Monthly Disinfection Rept'!C39)</f>
        <v/>
      </c>
      <c r="D39" s="67" t="str">
        <f>IF('SWTR Monthly Disinfection Rept'!D39="","",'SWTR Monthly Disinfection Rept'!D39)</f>
        <v/>
      </c>
      <c r="E39" s="67" t="str">
        <f>IF('SWTR Monthly Disinfection Rept'!E39="","",'SWTR Monthly Disinfection Rept'!E39)</f>
        <v/>
      </c>
      <c r="F39" s="67" t="str">
        <f>IF('SWTR Monthly Disinfection Rept'!G39="","",'SWTR Monthly Disinfection Rept'!G39)</f>
        <v/>
      </c>
      <c r="G39" s="67" t="str">
        <f t="shared" si="0"/>
        <v/>
      </c>
      <c r="H39" s="67" t="str">
        <f t="shared" si="1"/>
        <v/>
      </c>
      <c r="I39" s="68" t="str">
        <f t="shared" si="2"/>
        <v/>
      </c>
      <c r="K39" t="e">
        <f t="shared" si="5"/>
        <v>#VALUE!</v>
      </c>
      <c r="L39" t="e">
        <f t="shared" si="6"/>
        <v>#VALUE!</v>
      </c>
      <c r="M39" t="e">
        <f t="shared" si="7"/>
        <v>#VALUE!</v>
      </c>
      <c r="N39" t="str">
        <f t="shared" si="8"/>
        <v/>
      </c>
      <c r="O39" t="str">
        <f t="shared" si="9"/>
        <v/>
      </c>
      <c r="P39" t="e">
        <f t="shared" si="10"/>
        <v>#VALUE!</v>
      </c>
      <c r="Q39" t="e">
        <f t="shared" si="11"/>
        <v>#VALUE!</v>
      </c>
      <c r="R39" t="e">
        <f t="shared" si="3"/>
        <v>#VALUE!</v>
      </c>
      <c r="T39" t="str">
        <f>IF(ISBLANK('SWTR Monthly Disinfection Rept'!L39),"",'SWTR Monthly Disinfection Rept'!L39)</f>
        <v/>
      </c>
      <c r="U39" t="str">
        <f>IF(ISBLANK('SWTR Monthly Disinfection Rept'!M39),"",'SWTR Monthly Disinfection Rept'!M39)</f>
        <v/>
      </c>
      <c r="V39" t="str">
        <f t="shared" si="4"/>
        <v/>
      </c>
    </row>
    <row r="40" spans="1:22" x14ac:dyDescent="0.2">
      <c r="A40" s="66">
        <v>26</v>
      </c>
      <c r="B40" s="67"/>
      <c r="C40" s="67" t="str">
        <f>IF('SWTR Monthly Disinfection Rept'!C40="","",'SWTR Monthly Disinfection Rept'!C40)</f>
        <v/>
      </c>
      <c r="D40" s="67" t="str">
        <f>IF('SWTR Monthly Disinfection Rept'!D40="","",'SWTR Monthly Disinfection Rept'!D40)</f>
        <v/>
      </c>
      <c r="E40" s="67" t="str">
        <f>IF('SWTR Monthly Disinfection Rept'!E40="","",'SWTR Monthly Disinfection Rept'!E40)</f>
        <v/>
      </c>
      <c r="F40" s="67" t="str">
        <f>IF('SWTR Monthly Disinfection Rept'!G40="","",'SWTR Monthly Disinfection Rept'!G40)</f>
        <v/>
      </c>
      <c r="G40" s="67" t="str">
        <f t="shared" si="0"/>
        <v/>
      </c>
      <c r="H40" s="67" t="str">
        <f t="shared" si="1"/>
        <v/>
      </c>
      <c r="I40" s="68" t="str">
        <f t="shared" si="2"/>
        <v/>
      </c>
      <c r="K40" t="e">
        <f t="shared" si="5"/>
        <v>#VALUE!</v>
      </c>
      <c r="L40" t="e">
        <f t="shared" si="6"/>
        <v>#VALUE!</v>
      </c>
      <c r="M40" t="e">
        <f t="shared" si="7"/>
        <v>#VALUE!</v>
      </c>
      <c r="N40" t="str">
        <f t="shared" si="8"/>
        <v/>
      </c>
      <c r="O40" t="str">
        <f t="shared" si="9"/>
        <v/>
      </c>
      <c r="P40" t="e">
        <f t="shared" si="10"/>
        <v>#VALUE!</v>
      </c>
      <c r="Q40" t="e">
        <f t="shared" si="11"/>
        <v>#VALUE!</v>
      </c>
      <c r="R40" t="e">
        <f t="shared" si="3"/>
        <v>#VALUE!</v>
      </c>
      <c r="T40" t="str">
        <f>IF(ISBLANK('SWTR Monthly Disinfection Rept'!L40),"",'SWTR Monthly Disinfection Rept'!L40)</f>
        <v/>
      </c>
      <c r="U40" t="str">
        <f>IF(ISBLANK('SWTR Monthly Disinfection Rept'!M40),"",'SWTR Monthly Disinfection Rept'!M40)</f>
        <v/>
      </c>
      <c r="V40" t="str">
        <f t="shared" si="4"/>
        <v/>
      </c>
    </row>
    <row r="41" spans="1:22" x14ac:dyDescent="0.2">
      <c r="A41" s="66">
        <v>27</v>
      </c>
      <c r="B41" s="67"/>
      <c r="C41" s="67" t="str">
        <f>IF('SWTR Monthly Disinfection Rept'!C41="","",'SWTR Monthly Disinfection Rept'!C41)</f>
        <v/>
      </c>
      <c r="D41" s="67" t="str">
        <f>IF('SWTR Monthly Disinfection Rept'!D41="","",'SWTR Monthly Disinfection Rept'!D41)</f>
        <v/>
      </c>
      <c r="E41" s="67" t="str">
        <f>IF('SWTR Monthly Disinfection Rept'!E41="","",'SWTR Monthly Disinfection Rept'!E41)</f>
        <v/>
      </c>
      <c r="F41" s="67" t="str">
        <f>IF('SWTR Monthly Disinfection Rept'!G41="","",'SWTR Monthly Disinfection Rept'!G41)</f>
        <v/>
      </c>
      <c r="G41" s="67" t="str">
        <f t="shared" si="0"/>
        <v/>
      </c>
      <c r="H41" s="67" t="str">
        <f t="shared" si="1"/>
        <v/>
      </c>
      <c r="I41" s="68" t="str">
        <f t="shared" si="2"/>
        <v/>
      </c>
      <c r="K41" t="e">
        <f t="shared" si="5"/>
        <v>#VALUE!</v>
      </c>
      <c r="L41" t="e">
        <f t="shared" si="6"/>
        <v>#VALUE!</v>
      </c>
      <c r="M41" t="e">
        <f t="shared" si="7"/>
        <v>#VALUE!</v>
      </c>
      <c r="N41" t="str">
        <f t="shared" si="8"/>
        <v/>
      </c>
      <c r="O41" t="str">
        <f t="shared" si="9"/>
        <v/>
      </c>
      <c r="P41" t="e">
        <f t="shared" si="10"/>
        <v>#VALUE!</v>
      </c>
      <c r="Q41" t="e">
        <f t="shared" si="11"/>
        <v>#VALUE!</v>
      </c>
      <c r="R41" t="e">
        <f t="shared" si="3"/>
        <v>#VALUE!</v>
      </c>
      <c r="T41" t="str">
        <f>IF(ISBLANK('SWTR Monthly Disinfection Rept'!L41),"",'SWTR Monthly Disinfection Rept'!L41)</f>
        <v/>
      </c>
      <c r="U41" t="str">
        <f>IF(ISBLANK('SWTR Monthly Disinfection Rept'!M41),"",'SWTR Monthly Disinfection Rept'!M41)</f>
        <v/>
      </c>
      <c r="V41" t="str">
        <f t="shared" si="4"/>
        <v/>
      </c>
    </row>
    <row r="42" spans="1:22" x14ac:dyDescent="0.2">
      <c r="A42" s="66">
        <v>28</v>
      </c>
      <c r="B42" s="67"/>
      <c r="C42" s="67" t="str">
        <f>IF('SWTR Monthly Disinfection Rept'!C42="","",'SWTR Monthly Disinfection Rept'!C42)</f>
        <v/>
      </c>
      <c r="D42" s="67" t="str">
        <f>IF('SWTR Monthly Disinfection Rept'!D42="","",'SWTR Monthly Disinfection Rept'!D42)</f>
        <v/>
      </c>
      <c r="E42" s="67" t="str">
        <f>IF('SWTR Monthly Disinfection Rept'!E42="","",'SWTR Monthly Disinfection Rept'!E42)</f>
        <v/>
      </c>
      <c r="F42" s="67" t="str">
        <f>IF('SWTR Monthly Disinfection Rept'!G42="","",'SWTR Monthly Disinfection Rept'!G42)</f>
        <v/>
      </c>
      <c r="G42" s="67" t="str">
        <f t="shared" si="0"/>
        <v/>
      </c>
      <c r="H42" s="67" t="str">
        <f t="shared" si="1"/>
        <v/>
      </c>
      <c r="I42" s="68" t="str">
        <f t="shared" si="2"/>
        <v/>
      </c>
      <c r="K42" t="e">
        <f t="shared" si="5"/>
        <v>#VALUE!</v>
      </c>
      <c r="L42" t="e">
        <f t="shared" si="6"/>
        <v>#VALUE!</v>
      </c>
      <c r="M42" t="e">
        <f t="shared" si="7"/>
        <v>#VALUE!</v>
      </c>
      <c r="N42" t="str">
        <f t="shared" si="8"/>
        <v/>
      </c>
      <c r="O42" t="str">
        <f t="shared" si="9"/>
        <v/>
      </c>
      <c r="P42" t="e">
        <f t="shared" si="10"/>
        <v>#VALUE!</v>
      </c>
      <c r="Q42" t="e">
        <f t="shared" si="11"/>
        <v>#VALUE!</v>
      </c>
      <c r="R42" t="e">
        <f t="shared" si="3"/>
        <v>#VALUE!</v>
      </c>
      <c r="T42" t="str">
        <f>IF(ISBLANK('SWTR Monthly Disinfection Rept'!L42),"",'SWTR Monthly Disinfection Rept'!L42)</f>
        <v/>
      </c>
      <c r="U42" t="str">
        <f>IF(ISBLANK('SWTR Monthly Disinfection Rept'!M42),"",'SWTR Monthly Disinfection Rept'!M42)</f>
        <v/>
      </c>
      <c r="V42" t="str">
        <f t="shared" si="4"/>
        <v/>
      </c>
    </row>
    <row r="43" spans="1:22" x14ac:dyDescent="0.2">
      <c r="A43" s="66">
        <v>29</v>
      </c>
      <c r="B43" s="67"/>
      <c r="C43" s="67" t="str">
        <f>IF('SWTR Monthly Disinfection Rept'!C43="","",'SWTR Monthly Disinfection Rept'!C43)</f>
        <v/>
      </c>
      <c r="D43" s="67" t="str">
        <f>IF('SWTR Monthly Disinfection Rept'!D43="","",'SWTR Monthly Disinfection Rept'!D43)</f>
        <v/>
      </c>
      <c r="E43" s="67" t="str">
        <f>IF('SWTR Monthly Disinfection Rept'!E43="","",'SWTR Monthly Disinfection Rept'!E43)</f>
        <v/>
      </c>
      <c r="F43" s="67" t="str">
        <f>IF('SWTR Monthly Disinfection Rept'!G43="","",'SWTR Monthly Disinfection Rept'!G43)</f>
        <v/>
      </c>
      <c r="G43" s="67" t="str">
        <f t="shared" si="0"/>
        <v/>
      </c>
      <c r="H43" s="67" t="str">
        <f t="shared" si="1"/>
        <v/>
      </c>
      <c r="I43" s="68" t="str">
        <f t="shared" si="2"/>
        <v/>
      </c>
      <c r="K43" t="e">
        <f t="shared" si="5"/>
        <v>#VALUE!</v>
      </c>
      <c r="L43" t="e">
        <f t="shared" si="6"/>
        <v>#VALUE!</v>
      </c>
      <c r="M43" t="e">
        <f t="shared" si="7"/>
        <v>#VALUE!</v>
      </c>
      <c r="N43" t="str">
        <f t="shared" si="8"/>
        <v/>
      </c>
      <c r="O43" t="str">
        <f t="shared" si="9"/>
        <v/>
      </c>
      <c r="P43" t="e">
        <f t="shared" si="10"/>
        <v>#VALUE!</v>
      </c>
      <c r="Q43" t="e">
        <f t="shared" si="11"/>
        <v>#VALUE!</v>
      </c>
      <c r="R43" t="e">
        <f t="shared" si="3"/>
        <v>#VALUE!</v>
      </c>
      <c r="T43" t="str">
        <f>IF(ISBLANK('SWTR Monthly Disinfection Rept'!L43),"",'SWTR Monthly Disinfection Rept'!L43)</f>
        <v/>
      </c>
      <c r="U43" t="str">
        <f>IF(ISBLANK('SWTR Monthly Disinfection Rept'!M43),"",'SWTR Monthly Disinfection Rept'!M43)</f>
        <v/>
      </c>
      <c r="V43" t="str">
        <f t="shared" si="4"/>
        <v/>
      </c>
    </row>
    <row r="44" spans="1:22" x14ac:dyDescent="0.2">
      <c r="A44" s="66">
        <v>30</v>
      </c>
      <c r="B44" s="67"/>
      <c r="C44" s="67" t="str">
        <f>IF('SWTR Monthly Disinfection Rept'!C44="","",'SWTR Monthly Disinfection Rept'!C44)</f>
        <v/>
      </c>
      <c r="D44" s="67" t="str">
        <f>IF('SWTR Monthly Disinfection Rept'!D44="","",'SWTR Monthly Disinfection Rept'!D44)</f>
        <v/>
      </c>
      <c r="E44" s="67" t="str">
        <f>IF('SWTR Monthly Disinfection Rept'!E44="","",'SWTR Monthly Disinfection Rept'!E44)</f>
        <v/>
      </c>
      <c r="F44" s="67" t="str">
        <f>IF('SWTR Monthly Disinfection Rept'!G44="","",'SWTR Monthly Disinfection Rept'!G44)</f>
        <v/>
      </c>
      <c r="G44" s="67" t="str">
        <f t="shared" si="0"/>
        <v/>
      </c>
      <c r="H44" s="67" t="str">
        <f t="shared" si="1"/>
        <v/>
      </c>
      <c r="I44" s="68" t="str">
        <f t="shared" si="2"/>
        <v/>
      </c>
      <c r="K44" t="e">
        <f t="shared" si="5"/>
        <v>#VALUE!</v>
      </c>
      <c r="L44" t="e">
        <f t="shared" si="6"/>
        <v>#VALUE!</v>
      </c>
      <c r="M44" t="e">
        <f t="shared" si="7"/>
        <v>#VALUE!</v>
      </c>
      <c r="N44" t="str">
        <f t="shared" si="8"/>
        <v/>
      </c>
      <c r="O44" t="str">
        <f t="shared" si="9"/>
        <v/>
      </c>
      <c r="P44" t="e">
        <f t="shared" si="10"/>
        <v>#VALUE!</v>
      </c>
      <c r="Q44" t="e">
        <f t="shared" si="11"/>
        <v>#VALUE!</v>
      </c>
      <c r="R44" t="e">
        <f t="shared" si="3"/>
        <v>#VALUE!</v>
      </c>
      <c r="T44" t="str">
        <f>IF(ISBLANK('SWTR Monthly Disinfection Rept'!L44),"",'SWTR Monthly Disinfection Rept'!L44)</f>
        <v/>
      </c>
      <c r="U44" t="str">
        <f>IF(ISBLANK('SWTR Monthly Disinfection Rept'!M44),"",'SWTR Monthly Disinfection Rept'!M44)</f>
        <v/>
      </c>
      <c r="V44" t="str">
        <f t="shared" si="4"/>
        <v/>
      </c>
    </row>
    <row r="45" spans="1:22" ht="13.5" thickBot="1" x14ac:dyDescent="0.25">
      <c r="A45" s="69">
        <v>31</v>
      </c>
      <c r="B45" s="70"/>
      <c r="C45" s="98" t="str">
        <f>IF('SWTR Monthly Disinfection Rept'!C45="","",'SWTR Monthly Disinfection Rept'!C45)</f>
        <v/>
      </c>
      <c r="D45" s="98" t="str">
        <f>IF('SWTR Monthly Disinfection Rept'!D45="","",'SWTR Monthly Disinfection Rept'!D45)</f>
        <v/>
      </c>
      <c r="E45" s="98" t="str">
        <f>IF('SWTR Monthly Disinfection Rept'!E45="","",'SWTR Monthly Disinfection Rept'!E45)</f>
        <v/>
      </c>
      <c r="F45" s="98" t="str">
        <f>IF('SWTR Monthly Disinfection Rept'!G45="","",'SWTR Monthly Disinfection Rept'!G45)</f>
        <v/>
      </c>
      <c r="G45" s="98" t="str">
        <f t="shared" si="0"/>
        <v/>
      </c>
      <c r="H45" s="98" t="str">
        <f t="shared" si="1"/>
        <v/>
      </c>
      <c r="I45" s="105" t="str">
        <f t="shared" si="2"/>
        <v/>
      </c>
      <c r="K45" t="e">
        <f t="shared" si="5"/>
        <v>#VALUE!</v>
      </c>
      <c r="L45" t="e">
        <f t="shared" si="6"/>
        <v>#VALUE!</v>
      </c>
      <c r="M45" t="e">
        <f t="shared" si="7"/>
        <v>#VALUE!</v>
      </c>
      <c r="N45" t="str">
        <f t="shared" si="8"/>
        <v/>
      </c>
      <c r="O45" t="str">
        <f t="shared" si="9"/>
        <v/>
      </c>
      <c r="P45" t="e">
        <f t="shared" si="10"/>
        <v>#VALUE!</v>
      </c>
      <c r="Q45" t="e">
        <f t="shared" si="11"/>
        <v>#VALUE!</v>
      </c>
      <c r="R45" t="e">
        <f t="shared" si="3"/>
        <v>#VALUE!</v>
      </c>
      <c r="T45" t="str">
        <f>IF(ISBLANK('SWTR Monthly Disinfection Rept'!L45),"",'SWTR Monthly Disinfection Rept'!L45)</f>
        <v/>
      </c>
      <c r="U45" t="str">
        <f>IF(ISBLANK('SWTR Monthly Disinfection Rept'!M45),"",'SWTR Monthly Disinfection Rept'!M45)</f>
        <v/>
      </c>
      <c r="V45" t="str">
        <f t="shared" si="4"/>
        <v/>
      </c>
    </row>
    <row r="46" spans="1:22" ht="13.5" thickTop="1" x14ac:dyDescent="0.2">
      <c r="A46" s="71" t="s">
        <v>34</v>
      </c>
    </row>
    <row r="47" spans="1:22" x14ac:dyDescent="0.2">
      <c r="A47" s="71" t="s">
        <v>96</v>
      </c>
      <c r="V47">
        <f>COUNTIF(V15:V45,"&gt;4")</f>
        <v>0</v>
      </c>
    </row>
    <row r="48" spans="1:22" x14ac:dyDescent="0.2">
      <c r="A48" s="71" t="s">
        <v>70</v>
      </c>
      <c r="T48" s="126">
        <f>IF(ISERROR(MIN(T15:T45)),"",MIN(T15:T45))</f>
        <v>0</v>
      </c>
      <c r="U48" s="126">
        <f>IF(ISERROR(MIN(U15:U45)),"",MIN(U15:U45))</f>
        <v>0</v>
      </c>
      <c r="V48" s="126">
        <f>IF(ISERROR(MIN(V15:V45)),"",MIN(V15:V45))</f>
        <v>0</v>
      </c>
    </row>
    <row r="49" spans="1:22" x14ac:dyDescent="0.2">
      <c r="A49" s="71" t="s">
        <v>71</v>
      </c>
      <c r="T49" s="126">
        <f>IF(ISERROR(MAX(T15:T45)),"",MAX(T15:T45))</f>
        <v>0</v>
      </c>
      <c r="U49" s="126">
        <f>IF(ISERROR(MAX(U15:U45)),"",MAX(U15:U45))</f>
        <v>0</v>
      </c>
      <c r="V49" s="126">
        <f>IF(ISERROR(MAX(V15:V45)),"",MAX(V15:V45))</f>
        <v>0</v>
      </c>
    </row>
    <row r="50" spans="1:22" x14ac:dyDescent="0.2">
      <c r="A50" s="71" t="s">
        <v>20</v>
      </c>
    </row>
    <row r="51" spans="1:22" x14ac:dyDescent="0.2">
      <c r="A51" s="72"/>
    </row>
    <row r="53" spans="1:22" x14ac:dyDescent="0.2">
      <c r="B53" t="s">
        <v>169</v>
      </c>
      <c r="C53">
        <v>3</v>
      </c>
    </row>
    <row r="54" spans="1:22" x14ac:dyDescent="0.2">
      <c r="B54" t="s">
        <v>179</v>
      </c>
      <c r="C54">
        <v>3</v>
      </c>
    </row>
    <row r="55" spans="1:22" x14ac:dyDescent="0.2">
      <c r="B55" t="s">
        <v>165</v>
      </c>
      <c r="C55">
        <v>3</v>
      </c>
    </row>
    <row r="56" spans="1:22" x14ac:dyDescent="0.2">
      <c r="B56" t="s">
        <v>155</v>
      </c>
      <c r="C56">
        <v>3</v>
      </c>
    </row>
    <row r="57" spans="1:22" x14ac:dyDescent="0.2">
      <c r="B57" t="s">
        <v>140</v>
      </c>
      <c r="C57">
        <v>2</v>
      </c>
    </row>
    <row r="58" spans="1:22" x14ac:dyDescent="0.2">
      <c r="B58" t="s">
        <v>152</v>
      </c>
      <c r="C58">
        <v>2</v>
      </c>
    </row>
    <row r="59" spans="1:22" x14ac:dyDescent="0.2">
      <c r="B59" t="s">
        <v>162</v>
      </c>
      <c r="C59">
        <v>3</v>
      </c>
    </row>
    <row r="60" spans="1:22" x14ac:dyDescent="0.2">
      <c r="B60" t="s">
        <v>177</v>
      </c>
      <c r="C60">
        <v>3</v>
      </c>
    </row>
    <row r="61" spans="1:22" x14ac:dyDescent="0.2">
      <c r="B61" t="s">
        <v>176</v>
      </c>
      <c r="C61">
        <v>3</v>
      </c>
    </row>
    <row r="62" spans="1:22" x14ac:dyDescent="0.2">
      <c r="B62" t="s">
        <v>149</v>
      </c>
      <c r="C62">
        <v>2</v>
      </c>
    </row>
    <row r="63" spans="1:22" x14ac:dyDescent="0.2">
      <c r="B63" t="s">
        <v>156</v>
      </c>
      <c r="C63">
        <v>3</v>
      </c>
    </row>
    <row r="64" spans="1:22" x14ac:dyDescent="0.2">
      <c r="B64" t="s">
        <v>163</v>
      </c>
      <c r="C64">
        <v>3</v>
      </c>
    </row>
    <row r="65" spans="2:3" x14ac:dyDescent="0.2">
      <c r="B65" t="s">
        <v>166</v>
      </c>
      <c r="C65">
        <v>3</v>
      </c>
    </row>
    <row r="66" spans="2:3" x14ac:dyDescent="0.2">
      <c r="B66" t="s">
        <v>178</v>
      </c>
      <c r="C66">
        <v>3</v>
      </c>
    </row>
    <row r="67" spans="2:3" x14ac:dyDescent="0.2">
      <c r="B67" t="s">
        <v>164</v>
      </c>
      <c r="C67">
        <v>3</v>
      </c>
    </row>
    <row r="68" spans="2:3" x14ac:dyDescent="0.2">
      <c r="B68" t="s">
        <v>144</v>
      </c>
      <c r="C68">
        <v>2</v>
      </c>
    </row>
    <row r="69" spans="2:3" x14ac:dyDescent="0.2">
      <c r="B69" t="s">
        <v>135</v>
      </c>
      <c r="C69">
        <v>1</v>
      </c>
    </row>
    <row r="70" spans="2:3" x14ac:dyDescent="0.2">
      <c r="B70" t="s">
        <v>136</v>
      </c>
      <c r="C70">
        <v>1</v>
      </c>
    </row>
    <row r="71" spans="2:3" x14ac:dyDescent="0.2">
      <c r="B71" t="s">
        <v>141</v>
      </c>
      <c r="C71">
        <v>2</v>
      </c>
    </row>
    <row r="72" spans="2:3" x14ac:dyDescent="0.2">
      <c r="B72" t="s">
        <v>138</v>
      </c>
      <c r="C72">
        <v>1</v>
      </c>
    </row>
    <row r="73" spans="2:3" x14ac:dyDescent="0.2">
      <c r="B73" t="s">
        <v>158</v>
      </c>
      <c r="C73">
        <v>3</v>
      </c>
    </row>
    <row r="74" spans="2:3" x14ac:dyDescent="0.2">
      <c r="B74" t="s">
        <v>139</v>
      </c>
      <c r="C74">
        <v>2</v>
      </c>
    </row>
    <row r="75" spans="2:3" x14ac:dyDescent="0.2">
      <c r="B75" t="s">
        <v>157</v>
      </c>
      <c r="C75">
        <v>3</v>
      </c>
    </row>
    <row r="76" spans="2:3" x14ac:dyDescent="0.2">
      <c r="B76" t="s">
        <v>161</v>
      </c>
      <c r="C76">
        <v>3</v>
      </c>
    </row>
    <row r="77" spans="2:3" x14ac:dyDescent="0.2">
      <c r="B77" t="s">
        <v>150</v>
      </c>
      <c r="C77">
        <v>2</v>
      </c>
    </row>
    <row r="78" spans="2:3" x14ac:dyDescent="0.2">
      <c r="B78" t="s">
        <v>148</v>
      </c>
      <c r="C78">
        <v>2</v>
      </c>
    </row>
    <row r="79" spans="2:3" x14ac:dyDescent="0.2">
      <c r="B79" t="s">
        <v>168</v>
      </c>
      <c r="C79">
        <v>3</v>
      </c>
    </row>
    <row r="80" spans="2:3" x14ac:dyDescent="0.2">
      <c r="B80" t="s">
        <v>143</v>
      </c>
      <c r="C80">
        <v>2</v>
      </c>
    </row>
    <row r="81" spans="2:3" x14ac:dyDescent="0.2">
      <c r="B81" t="s">
        <v>142</v>
      </c>
      <c r="C81">
        <v>2</v>
      </c>
    </row>
    <row r="82" spans="2:3" x14ac:dyDescent="0.2">
      <c r="B82" t="s">
        <v>153</v>
      </c>
      <c r="C82">
        <v>3</v>
      </c>
    </row>
    <row r="83" spans="2:3" x14ac:dyDescent="0.2">
      <c r="B83" t="s">
        <v>154</v>
      </c>
      <c r="C83">
        <v>3</v>
      </c>
    </row>
    <row r="84" spans="2:3" x14ac:dyDescent="0.2">
      <c r="B84" t="s">
        <v>145</v>
      </c>
      <c r="C84">
        <v>2</v>
      </c>
    </row>
    <row r="85" spans="2:3" x14ac:dyDescent="0.2">
      <c r="B85" t="s">
        <v>137</v>
      </c>
      <c r="C85">
        <v>1</v>
      </c>
    </row>
    <row r="86" spans="2:3" x14ac:dyDescent="0.2">
      <c r="B86" t="s">
        <v>171</v>
      </c>
      <c r="C86">
        <v>3</v>
      </c>
    </row>
    <row r="87" spans="2:3" x14ac:dyDescent="0.2">
      <c r="B87" t="s">
        <v>180</v>
      </c>
      <c r="C87">
        <v>1</v>
      </c>
    </row>
    <row r="88" spans="2:3" x14ac:dyDescent="0.2">
      <c r="B88" t="s">
        <v>172</v>
      </c>
      <c r="C88">
        <v>3</v>
      </c>
    </row>
    <row r="89" spans="2:3" x14ac:dyDescent="0.2">
      <c r="B89" t="s">
        <v>133</v>
      </c>
      <c r="C89">
        <v>1</v>
      </c>
    </row>
    <row r="90" spans="2:3" x14ac:dyDescent="0.2">
      <c r="B90" t="s">
        <v>134</v>
      </c>
      <c r="C90">
        <v>1</v>
      </c>
    </row>
    <row r="91" spans="2:3" x14ac:dyDescent="0.2">
      <c r="B91" t="s">
        <v>131</v>
      </c>
      <c r="C91">
        <v>1</v>
      </c>
    </row>
    <row r="92" spans="2:3" x14ac:dyDescent="0.2">
      <c r="B92" t="s">
        <v>151</v>
      </c>
      <c r="C92">
        <v>2</v>
      </c>
    </row>
    <row r="93" spans="2:3" x14ac:dyDescent="0.2">
      <c r="B93" t="s">
        <v>132</v>
      </c>
      <c r="C93">
        <v>1</v>
      </c>
    </row>
    <row r="94" spans="2:3" x14ac:dyDescent="0.2">
      <c r="B94" t="s">
        <v>173</v>
      </c>
      <c r="C94">
        <v>3</v>
      </c>
    </row>
    <row r="95" spans="2:3" x14ac:dyDescent="0.2">
      <c r="B95" t="s">
        <v>167</v>
      </c>
      <c r="C95">
        <v>3</v>
      </c>
    </row>
    <row r="96" spans="2:3" x14ac:dyDescent="0.2">
      <c r="B96" t="s">
        <v>146</v>
      </c>
      <c r="C96">
        <v>2</v>
      </c>
    </row>
    <row r="97" spans="2:3" x14ac:dyDescent="0.2">
      <c r="B97" t="s">
        <v>147</v>
      </c>
      <c r="C97">
        <v>2</v>
      </c>
    </row>
    <row r="98" spans="2:3" x14ac:dyDescent="0.2">
      <c r="B98" t="s">
        <v>170</v>
      </c>
      <c r="C98">
        <v>3</v>
      </c>
    </row>
    <row r="99" spans="2:3" x14ac:dyDescent="0.2">
      <c r="B99" t="s">
        <v>130</v>
      </c>
      <c r="C99">
        <v>1</v>
      </c>
    </row>
    <row r="100" spans="2:3" x14ac:dyDescent="0.2">
      <c r="B100" t="s">
        <v>129</v>
      </c>
      <c r="C100">
        <v>1</v>
      </c>
    </row>
    <row r="101" spans="2:3" x14ac:dyDescent="0.2">
      <c r="B101" t="s">
        <v>174</v>
      </c>
      <c r="C101">
        <v>3</v>
      </c>
    </row>
    <row r="102" spans="2:3" x14ac:dyDescent="0.2">
      <c r="B102" t="s">
        <v>175</v>
      </c>
      <c r="C102">
        <v>3</v>
      </c>
    </row>
    <row r="103" spans="2:3" x14ac:dyDescent="0.2">
      <c r="B103" t="s">
        <v>160</v>
      </c>
      <c r="C103">
        <v>3</v>
      </c>
    </row>
    <row r="104" spans="2:3" x14ac:dyDescent="0.2">
      <c r="B104" t="s">
        <v>159</v>
      </c>
      <c r="C104">
        <v>3</v>
      </c>
    </row>
  </sheetData>
  <phoneticPr fontId="0" type="noConversion"/>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142875</xdr:colOff>
                    <xdr:row>51</xdr:row>
                    <xdr:rowOff>142875</xdr:rowOff>
                  </from>
                  <to>
                    <xdr:col>3</xdr:col>
                    <xdr:colOff>447675</xdr:colOff>
                    <xdr:row>53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64"/>
  <sheetViews>
    <sheetView topLeftCell="A34" zoomScaleNormal="100" workbookViewId="0">
      <selection activeCell="I6" sqref="I6"/>
    </sheetView>
  </sheetViews>
  <sheetFormatPr defaultRowHeight="12.75" x14ac:dyDescent="0.2"/>
  <cols>
    <col min="1" max="1" width="5.42578125" customWidth="1"/>
    <col min="2" max="4" width="12.7109375" customWidth="1"/>
    <col min="5" max="5" width="12.85546875" customWidth="1"/>
    <col min="6" max="6" width="10.140625" customWidth="1"/>
    <col min="7" max="7" width="11" customWidth="1"/>
    <col min="8" max="8" width="10.5703125" customWidth="1"/>
    <col min="9" max="9" width="13.85546875" bestFit="1" customWidth="1"/>
    <col min="10" max="10" width="9.85546875" customWidth="1"/>
    <col min="11" max="11" width="35.42578125" customWidth="1"/>
    <col min="25" max="25" width="21.7109375" customWidth="1"/>
  </cols>
  <sheetData>
    <row r="1" spans="1:17" ht="15" x14ac:dyDescent="0.25">
      <c r="C1" s="251"/>
      <c r="D1" s="555" t="s">
        <v>295</v>
      </c>
      <c r="E1" s="555"/>
      <c r="F1" s="556"/>
      <c r="G1" s="556"/>
      <c r="H1" s="556"/>
      <c r="I1" s="556"/>
      <c r="J1" s="252"/>
      <c r="K1" s="252"/>
      <c r="L1" s="252"/>
      <c r="M1" s="252"/>
      <c r="N1" s="252"/>
      <c r="O1" s="252"/>
      <c r="P1" s="252"/>
      <c r="Q1" s="252"/>
    </row>
    <row r="2" spans="1:17" ht="20.25" x14ac:dyDescent="0.3">
      <c r="C2" s="251"/>
      <c r="D2" s="288"/>
      <c r="E2" s="288"/>
      <c r="F2" s="72"/>
      <c r="G2" s="72"/>
      <c r="H2" s="72"/>
      <c r="I2" s="72"/>
      <c r="J2" s="252"/>
      <c r="K2" s="252"/>
      <c r="L2" s="252"/>
      <c r="M2" s="252"/>
      <c r="N2" s="252"/>
      <c r="O2" s="252"/>
      <c r="P2" s="252"/>
      <c r="Q2" s="252"/>
    </row>
    <row r="3" spans="1:17" ht="15" customHeight="1" thickBot="1" x14ac:dyDescent="0.25">
      <c r="D3" s="252"/>
      <c r="E3" s="252"/>
      <c r="F3" s="252"/>
      <c r="G3" s="252"/>
    </row>
    <row r="4" spans="1:17" ht="15" customHeight="1" thickBot="1" x14ac:dyDescent="0.25">
      <c r="B4" s="213" t="s">
        <v>0</v>
      </c>
      <c r="C4" s="11">
        <f>'Monthly Summary'!B4</f>
        <v>0</v>
      </c>
      <c r="D4" s="2"/>
      <c r="E4" s="213" t="s">
        <v>1</v>
      </c>
      <c r="F4" s="565">
        <f>'Monthly Summary'!B5</f>
        <v>0</v>
      </c>
      <c r="G4" s="566"/>
      <c r="H4" s="213" t="s">
        <v>32</v>
      </c>
      <c r="I4" s="223">
        <f>'WTP Monthly Rept'!L2</f>
        <v>0</v>
      </c>
      <c r="J4" s="213" t="s">
        <v>4</v>
      </c>
      <c r="K4" s="11">
        <f>'Monthly Summary'!J6</f>
        <v>0</v>
      </c>
      <c r="L4" s="164"/>
    </row>
    <row r="5" spans="1:17" ht="15" customHeight="1" thickBot="1" x14ac:dyDescent="0.25">
      <c r="B5" s="213" t="s">
        <v>2</v>
      </c>
      <c r="C5" s="394">
        <f>'Monthly Summary'!E4</f>
        <v>0</v>
      </c>
      <c r="D5" s="2"/>
      <c r="E5" s="213" t="s">
        <v>3</v>
      </c>
      <c r="F5" s="565">
        <f>'Monthly Summary'!G5</f>
        <v>0</v>
      </c>
      <c r="G5" s="566"/>
      <c r="H5" s="213" t="s">
        <v>33</v>
      </c>
      <c r="I5" s="223">
        <f>'WTP Monthly Rept'!N2</f>
        <v>0</v>
      </c>
      <c r="J5" s="213" t="s">
        <v>5</v>
      </c>
      <c r="K5" s="437">
        <f>'WTP Monthly Rept'!M5</f>
        <v>0</v>
      </c>
      <c r="L5" s="164"/>
    </row>
    <row r="6" spans="1:17" ht="15" customHeight="1" x14ac:dyDescent="0.25">
      <c r="D6" s="253"/>
      <c r="E6" s="296"/>
      <c r="F6" s="7"/>
      <c r="G6" s="7"/>
      <c r="H6" s="297"/>
      <c r="I6" s="255"/>
      <c r="L6" s="254"/>
      <c r="M6" s="255"/>
      <c r="N6" s="255"/>
    </row>
    <row r="7" spans="1:17" ht="13.5" thickBot="1" x14ac:dyDescent="0.25">
      <c r="A7" s="2"/>
      <c r="B7" s="2"/>
      <c r="C7" s="256"/>
      <c r="D7" s="257"/>
      <c r="E7" s="257"/>
      <c r="F7" s="257"/>
      <c r="G7" s="257"/>
      <c r="H7" s="257"/>
      <c r="I7" s="257"/>
      <c r="J7" s="257"/>
      <c r="K7" s="256"/>
      <c r="L7" s="256"/>
      <c r="M7" s="256"/>
    </row>
    <row r="8" spans="1:17" ht="24" customHeight="1" thickBot="1" x14ac:dyDescent="0.25">
      <c r="A8" s="258"/>
      <c r="B8" s="557" t="s">
        <v>305</v>
      </c>
      <c r="C8" s="558"/>
      <c r="D8" s="558"/>
      <c r="E8" s="558"/>
      <c r="F8" s="558"/>
      <c r="G8" s="558"/>
      <c r="H8" s="558"/>
      <c r="I8" s="558"/>
      <c r="J8" s="558"/>
      <c r="K8" s="559"/>
    </row>
    <row r="9" spans="1:17" ht="12.75" customHeight="1" x14ac:dyDescent="0.2">
      <c r="A9" s="12"/>
      <c r="B9" s="560" t="s">
        <v>206</v>
      </c>
      <c r="C9" s="561"/>
      <c r="D9" s="562"/>
      <c r="E9" s="560" t="s">
        <v>207</v>
      </c>
      <c r="F9" s="563"/>
      <c r="G9" s="563"/>
      <c r="H9" s="567"/>
      <c r="I9" s="563" t="s">
        <v>208</v>
      </c>
      <c r="J9" s="564"/>
      <c r="K9" s="365"/>
    </row>
    <row r="10" spans="1:17" x14ac:dyDescent="0.2">
      <c r="A10" s="259"/>
      <c r="B10" s="377" t="s">
        <v>34</v>
      </c>
      <c r="C10" s="370" t="s">
        <v>209</v>
      </c>
      <c r="D10" s="371" t="s">
        <v>210</v>
      </c>
      <c r="E10" s="372" t="s">
        <v>211</v>
      </c>
      <c r="F10" s="373" t="s">
        <v>212</v>
      </c>
      <c r="G10" s="378" t="s">
        <v>212</v>
      </c>
      <c r="H10" s="379" t="s">
        <v>213</v>
      </c>
      <c r="I10" s="380" t="s">
        <v>71</v>
      </c>
      <c r="J10" s="381" t="s">
        <v>71</v>
      </c>
      <c r="K10" s="365"/>
    </row>
    <row r="11" spans="1:17" ht="15" customHeight="1" x14ac:dyDescent="0.2">
      <c r="A11" s="259"/>
      <c r="B11" s="377" t="s">
        <v>214</v>
      </c>
      <c r="C11" s="370" t="s">
        <v>215</v>
      </c>
      <c r="D11" s="371" t="s">
        <v>216</v>
      </c>
      <c r="E11" s="372" t="s">
        <v>216</v>
      </c>
      <c r="F11" s="373" t="s">
        <v>217</v>
      </c>
      <c r="G11" s="378" t="s">
        <v>218</v>
      </c>
      <c r="H11" s="379" t="s">
        <v>219</v>
      </c>
      <c r="I11" s="380" t="s">
        <v>220</v>
      </c>
      <c r="J11" s="371" t="s">
        <v>221</v>
      </c>
      <c r="K11" s="365"/>
    </row>
    <row r="12" spans="1:17" x14ac:dyDescent="0.2">
      <c r="A12" s="301" t="s">
        <v>6</v>
      </c>
      <c r="B12" s="382" t="s">
        <v>222</v>
      </c>
      <c r="C12" s="370" t="s">
        <v>223</v>
      </c>
      <c r="D12" s="371" t="s">
        <v>224</v>
      </c>
      <c r="E12" s="372" t="s">
        <v>225</v>
      </c>
      <c r="F12" s="373" t="s">
        <v>226</v>
      </c>
      <c r="G12" s="383" t="s">
        <v>227</v>
      </c>
      <c r="H12" s="374" t="s">
        <v>228</v>
      </c>
      <c r="I12" s="375" t="s">
        <v>229</v>
      </c>
      <c r="J12" s="376" t="s">
        <v>230</v>
      </c>
      <c r="K12" s="365"/>
    </row>
    <row r="13" spans="1:17" ht="18" customHeight="1" thickBot="1" x14ac:dyDescent="0.25">
      <c r="A13" s="260"/>
      <c r="B13" s="384"/>
      <c r="C13" s="385" t="s">
        <v>71</v>
      </c>
      <c r="D13" s="386" t="s">
        <v>71</v>
      </c>
      <c r="E13" s="387" t="s">
        <v>70</v>
      </c>
      <c r="F13" s="385" t="s">
        <v>231</v>
      </c>
      <c r="G13" s="385" t="s">
        <v>71</v>
      </c>
      <c r="H13" s="386" t="s">
        <v>70</v>
      </c>
      <c r="I13" s="545" t="s">
        <v>232</v>
      </c>
      <c r="J13" s="546"/>
      <c r="K13" s="388" t="s">
        <v>233</v>
      </c>
    </row>
    <row r="14" spans="1:17" s="261" customFormat="1" ht="18" customHeight="1" x14ac:dyDescent="0.2">
      <c r="A14" s="207">
        <v>1</v>
      </c>
      <c r="B14" s="209"/>
      <c r="C14" s="154"/>
      <c r="D14" s="235"/>
      <c r="E14" s="157"/>
      <c r="F14" s="438"/>
      <c r="G14" s="396"/>
      <c r="H14" s="396"/>
      <c r="I14" s="154"/>
      <c r="J14" s="235"/>
      <c r="K14" s="390"/>
      <c r="L14"/>
      <c r="M14"/>
      <c r="N14"/>
      <c r="O14"/>
      <c r="P14"/>
      <c r="Q14"/>
    </row>
    <row r="15" spans="1:17" ht="18" customHeight="1" x14ac:dyDescent="0.2">
      <c r="A15" s="208">
        <v>2</v>
      </c>
      <c r="B15" s="210"/>
      <c r="C15" s="234"/>
      <c r="D15" s="159"/>
      <c r="E15" s="158"/>
      <c r="F15" s="439"/>
      <c r="G15" s="397"/>
      <c r="H15" s="397"/>
      <c r="I15" s="234"/>
      <c r="J15" s="159"/>
      <c r="K15" s="389"/>
    </row>
    <row r="16" spans="1:17" s="261" customFormat="1" ht="18" customHeight="1" x14ac:dyDescent="0.2">
      <c r="A16" s="19">
        <v>3</v>
      </c>
      <c r="B16" s="211"/>
      <c r="C16" s="29"/>
      <c r="D16" s="31"/>
      <c r="E16" s="30"/>
      <c r="F16" s="440"/>
      <c r="G16" s="398"/>
      <c r="H16" s="398"/>
      <c r="I16" s="29"/>
      <c r="J16" s="31"/>
      <c r="K16" s="366"/>
      <c r="L16"/>
      <c r="M16"/>
      <c r="N16"/>
      <c r="O16"/>
      <c r="P16"/>
      <c r="Q16"/>
    </row>
    <row r="17" spans="1:17" ht="18" customHeight="1" x14ac:dyDescent="0.2">
      <c r="A17" s="19">
        <v>4</v>
      </c>
      <c r="B17" s="211"/>
      <c r="C17" s="29"/>
      <c r="D17" s="31"/>
      <c r="E17" s="30"/>
      <c r="F17" s="440"/>
      <c r="G17" s="398"/>
      <c r="H17" s="398"/>
      <c r="I17" s="29"/>
      <c r="J17" s="31"/>
      <c r="K17" s="366"/>
    </row>
    <row r="18" spans="1:17" s="261" customFormat="1" ht="18" customHeight="1" x14ac:dyDescent="0.2">
      <c r="A18" s="208">
        <v>5</v>
      </c>
      <c r="B18" s="210"/>
      <c r="C18" s="234"/>
      <c r="D18" s="159"/>
      <c r="E18" s="158"/>
      <c r="F18" s="439"/>
      <c r="G18" s="397"/>
      <c r="H18" s="397"/>
      <c r="I18" s="234"/>
      <c r="J18" s="159"/>
      <c r="K18" s="389"/>
      <c r="L18"/>
      <c r="M18"/>
      <c r="N18"/>
      <c r="O18"/>
      <c r="P18"/>
      <c r="Q18"/>
    </row>
    <row r="19" spans="1:17" ht="18" customHeight="1" x14ac:dyDescent="0.2">
      <c r="A19" s="208">
        <v>6</v>
      </c>
      <c r="B19" s="210"/>
      <c r="C19" s="234"/>
      <c r="D19" s="159"/>
      <c r="E19" s="158"/>
      <c r="F19" s="439"/>
      <c r="G19" s="397"/>
      <c r="H19" s="397"/>
      <c r="I19" s="234"/>
      <c r="J19" s="159"/>
      <c r="K19" s="389"/>
    </row>
    <row r="20" spans="1:17" s="261" customFormat="1" ht="18" customHeight="1" x14ac:dyDescent="0.2">
      <c r="A20" s="19">
        <v>7</v>
      </c>
      <c r="B20" s="211"/>
      <c r="C20" s="29"/>
      <c r="D20" s="31"/>
      <c r="E20" s="30"/>
      <c r="F20" s="440"/>
      <c r="G20" s="398"/>
      <c r="H20" s="398"/>
      <c r="I20" s="29"/>
      <c r="J20" s="31"/>
      <c r="K20" s="366"/>
      <c r="L20"/>
      <c r="M20"/>
      <c r="N20"/>
      <c r="O20"/>
      <c r="P20"/>
      <c r="Q20"/>
    </row>
    <row r="21" spans="1:17" ht="18" customHeight="1" x14ac:dyDescent="0.2">
      <c r="A21" s="19">
        <v>8</v>
      </c>
      <c r="B21" s="211"/>
      <c r="C21" s="29"/>
      <c r="D21" s="31"/>
      <c r="E21" s="30"/>
      <c r="F21" s="440"/>
      <c r="G21" s="398"/>
      <c r="H21" s="398"/>
      <c r="I21" s="29"/>
      <c r="J21" s="31"/>
      <c r="K21" s="366"/>
    </row>
    <row r="22" spans="1:17" s="261" customFormat="1" ht="18" customHeight="1" x14ac:dyDescent="0.2">
      <c r="A22" s="208">
        <v>9</v>
      </c>
      <c r="B22" s="210"/>
      <c r="C22" s="234"/>
      <c r="D22" s="159"/>
      <c r="E22" s="158"/>
      <c r="F22" s="439"/>
      <c r="G22" s="397"/>
      <c r="H22" s="397"/>
      <c r="I22" s="234"/>
      <c r="J22" s="159"/>
      <c r="K22" s="389"/>
      <c r="L22"/>
      <c r="M22"/>
      <c r="N22"/>
      <c r="O22"/>
      <c r="P22"/>
      <c r="Q22"/>
    </row>
    <row r="23" spans="1:17" ht="18" customHeight="1" x14ac:dyDescent="0.2">
      <c r="A23" s="208">
        <v>10</v>
      </c>
      <c r="B23" s="210"/>
      <c r="C23" s="234"/>
      <c r="D23" s="159"/>
      <c r="E23" s="158"/>
      <c r="F23" s="439"/>
      <c r="G23" s="397"/>
      <c r="H23" s="397"/>
      <c r="I23" s="234"/>
      <c r="J23" s="159"/>
      <c r="K23" s="389"/>
    </row>
    <row r="24" spans="1:17" s="261" customFormat="1" ht="18" customHeight="1" x14ac:dyDescent="0.2">
      <c r="A24" s="19">
        <v>11</v>
      </c>
      <c r="B24" s="211"/>
      <c r="C24" s="29"/>
      <c r="D24" s="31"/>
      <c r="E24" s="30"/>
      <c r="F24" s="440"/>
      <c r="G24" s="398"/>
      <c r="H24" s="398"/>
      <c r="I24" s="29"/>
      <c r="J24" s="31"/>
      <c r="K24" s="366"/>
      <c r="L24"/>
      <c r="M24"/>
      <c r="N24"/>
      <c r="O24"/>
      <c r="P24"/>
      <c r="Q24"/>
    </row>
    <row r="25" spans="1:17" ht="18" customHeight="1" x14ac:dyDescent="0.2">
      <c r="A25" s="19">
        <v>12</v>
      </c>
      <c r="B25" s="211"/>
      <c r="C25" s="29"/>
      <c r="D25" s="31"/>
      <c r="E25" s="30"/>
      <c r="F25" s="440"/>
      <c r="G25" s="398"/>
      <c r="H25" s="398"/>
      <c r="I25" s="29"/>
      <c r="J25" s="31"/>
      <c r="K25" s="366"/>
    </row>
    <row r="26" spans="1:17" s="261" customFormat="1" ht="18" customHeight="1" x14ac:dyDescent="0.2">
      <c r="A26" s="208">
        <v>13</v>
      </c>
      <c r="B26" s="210"/>
      <c r="C26" s="234"/>
      <c r="D26" s="159"/>
      <c r="E26" s="158"/>
      <c r="F26" s="439"/>
      <c r="G26" s="397"/>
      <c r="H26" s="397"/>
      <c r="I26" s="234"/>
      <c r="J26" s="159"/>
      <c r="K26" s="389"/>
      <c r="L26"/>
      <c r="M26"/>
      <c r="N26"/>
      <c r="O26"/>
      <c r="P26"/>
      <c r="Q26"/>
    </row>
    <row r="27" spans="1:17" ht="18" customHeight="1" x14ac:dyDescent="0.2">
      <c r="A27" s="208">
        <v>14</v>
      </c>
      <c r="B27" s="210"/>
      <c r="C27" s="234"/>
      <c r="D27" s="159"/>
      <c r="E27" s="158"/>
      <c r="F27" s="439"/>
      <c r="G27" s="397"/>
      <c r="H27" s="397"/>
      <c r="I27" s="234"/>
      <c r="J27" s="159"/>
      <c r="K27" s="389"/>
    </row>
    <row r="28" spans="1:17" s="261" customFormat="1" ht="18" customHeight="1" x14ac:dyDescent="0.2">
      <c r="A28" s="19">
        <v>15</v>
      </c>
      <c r="B28" s="211"/>
      <c r="C28" s="29"/>
      <c r="D28" s="31"/>
      <c r="E28" s="30"/>
      <c r="F28" s="440"/>
      <c r="G28" s="398"/>
      <c r="H28" s="398"/>
      <c r="I28" s="29"/>
      <c r="J28" s="31"/>
      <c r="K28" s="366"/>
      <c r="L28"/>
      <c r="M28"/>
      <c r="N28"/>
      <c r="O28"/>
      <c r="P28"/>
      <c r="Q28"/>
    </row>
    <row r="29" spans="1:17" ht="18" customHeight="1" x14ac:dyDescent="0.2">
      <c r="A29" s="19">
        <v>16</v>
      </c>
      <c r="B29" s="211"/>
      <c r="C29" s="29"/>
      <c r="D29" s="31"/>
      <c r="E29" s="30"/>
      <c r="F29" s="440"/>
      <c r="G29" s="398"/>
      <c r="H29" s="398"/>
      <c r="I29" s="29"/>
      <c r="J29" s="31"/>
      <c r="K29" s="366"/>
    </row>
    <row r="30" spans="1:17" s="261" customFormat="1" ht="18" customHeight="1" x14ac:dyDescent="0.2">
      <c r="A30" s="208">
        <v>17</v>
      </c>
      <c r="B30" s="210"/>
      <c r="C30" s="234"/>
      <c r="D30" s="159"/>
      <c r="E30" s="158"/>
      <c r="F30" s="439"/>
      <c r="G30" s="397"/>
      <c r="H30" s="397"/>
      <c r="I30" s="234"/>
      <c r="J30" s="159"/>
      <c r="K30" s="389"/>
      <c r="L30"/>
      <c r="M30"/>
      <c r="N30"/>
      <c r="O30"/>
      <c r="P30"/>
      <c r="Q30"/>
    </row>
    <row r="31" spans="1:17" ht="18" customHeight="1" x14ac:dyDescent="0.2">
      <c r="A31" s="208">
        <v>18</v>
      </c>
      <c r="B31" s="210"/>
      <c r="C31" s="234"/>
      <c r="D31" s="159"/>
      <c r="E31" s="158"/>
      <c r="F31" s="439"/>
      <c r="G31" s="397"/>
      <c r="H31" s="397"/>
      <c r="I31" s="234"/>
      <c r="J31" s="159"/>
      <c r="K31" s="389"/>
    </row>
    <row r="32" spans="1:17" s="261" customFormat="1" ht="18" customHeight="1" x14ac:dyDescent="0.2">
      <c r="A32" s="19">
        <v>19</v>
      </c>
      <c r="B32" s="211"/>
      <c r="C32" s="29"/>
      <c r="D32" s="31"/>
      <c r="E32" s="30"/>
      <c r="F32" s="440"/>
      <c r="G32" s="398"/>
      <c r="H32" s="398"/>
      <c r="I32" s="29"/>
      <c r="J32" s="31"/>
      <c r="K32" s="366"/>
      <c r="L32"/>
      <c r="M32"/>
      <c r="N32"/>
      <c r="O32"/>
      <c r="P32"/>
      <c r="Q32"/>
    </row>
    <row r="33" spans="1:17" ht="18" customHeight="1" x14ac:dyDescent="0.2">
      <c r="A33" s="19">
        <v>20</v>
      </c>
      <c r="B33" s="211"/>
      <c r="C33" s="29"/>
      <c r="D33" s="31"/>
      <c r="E33" s="30"/>
      <c r="F33" s="440"/>
      <c r="G33" s="398"/>
      <c r="H33" s="398"/>
      <c r="I33" s="29"/>
      <c r="J33" s="31"/>
      <c r="K33" s="366"/>
    </row>
    <row r="34" spans="1:17" s="261" customFormat="1" ht="18" customHeight="1" x14ac:dyDescent="0.2">
      <c r="A34" s="208">
        <v>21</v>
      </c>
      <c r="B34" s="210"/>
      <c r="C34" s="234"/>
      <c r="D34" s="159"/>
      <c r="E34" s="158"/>
      <c r="F34" s="439"/>
      <c r="G34" s="397"/>
      <c r="H34" s="397"/>
      <c r="I34" s="234"/>
      <c r="J34" s="159"/>
      <c r="K34" s="389"/>
      <c r="L34"/>
      <c r="M34"/>
      <c r="N34"/>
      <c r="O34"/>
      <c r="P34"/>
      <c r="Q34"/>
    </row>
    <row r="35" spans="1:17" ht="18" customHeight="1" x14ac:dyDescent="0.2">
      <c r="A35" s="208">
        <v>22</v>
      </c>
      <c r="B35" s="210"/>
      <c r="C35" s="234"/>
      <c r="D35" s="159"/>
      <c r="E35" s="158"/>
      <c r="F35" s="439"/>
      <c r="G35" s="397"/>
      <c r="H35" s="397"/>
      <c r="I35" s="234"/>
      <c r="J35" s="159"/>
      <c r="K35" s="389"/>
    </row>
    <row r="36" spans="1:17" s="261" customFormat="1" ht="18" customHeight="1" x14ac:dyDescent="0.2">
      <c r="A36" s="19">
        <v>23</v>
      </c>
      <c r="B36" s="211"/>
      <c r="C36" s="29"/>
      <c r="D36" s="31"/>
      <c r="E36" s="30"/>
      <c r="F36" s="440"/>
      <c r="G36" s="398"/>
      <c r="H36" s="398"/>
      <c r="I36" s="29"/>
      <c r="J36" s="31"/>
      <c r="K36" s="366"/>
      <c r="L36"/>
      <c r="M36"/>
      <c r="N36"/>
      <c r="O36"/>
      <c r="P36"/>
      <c r="Q36"/>
    </row>
    <row r="37" spans="1:17" ht="18" customHeight="1" x14ac:dyDescent="0.2">
      <c r="A37" s="19">
        <v>24</v>
      </c>
      <c r="B37" s="211"/>
      <c r="C37" s="29"/>
      <c r="D37" s="31"/>
      <c r="E37" s="30"/>
      <c r="F37" s="440"/>
      <c r="G37" s="398"/>
      <c r="H37" s="398"/>
      <c r="I37" s="29"/>
      <c r="J37" s="31"/>
      <c r="K37" s="366"/>
    </row>
    <row r="38" spans="1:17" s="261" customFormat="1" ht="18" customHeight="1" x14ac:dyDescent="0.2">
      <c r="A38" s="208">
        <v>25</v>
      </c>
      <c r="B38" s="210"/>
      <c r="C38" s="234"/>
      <c r="D38" s="159"/>
      <c r="E38" s="158"/>
      <c r="F38" s="439"/>
      <c r="G38" s="397"/>
      <c r="H38" s="397"/>
      <c r="I38" s="234"/>
      <c r="J38" s="159"/>
      <c r="K38" s="389"/>
      <c r="L38"/>
      <c r="M38"/>
      <c r="N38"/>
      <c r="O38"/>
      <c r="P38"/>
      <c r="Q38"/>
    </row>
    <row r="39" spans="1:17" ht="18" customHeight="1" x14ac:dyDescent="0.2">
      <c r="A39" s="208">
        <v>26</v>
      </c>
      <c r="B39" s="210"/>
      <c r="C39" s="234"/>
      <c r="D39" s="159"/>
      <c r="E39" s="158"/>
      <c r="F39" s="439"/>
      <c r="G39" s="397"/>
      <c r="H39" s="397"/>
      <c r="I39" s="234"/>
      <c r="J39" s="159"/>
      <c r="K39" s="389"/>
    </row>
    <row r="40" spans="1:17" s="261" customFormat="1" ht="18" customHeight="1" x14ac:dyDescent="0.2">
      <c r="A40" s="19">
        <v>27</v>
      </c>
      <c r="B40" s="211"/>
      <c r="C40" s="29"/>
      <c r="D40" s="31"/>
      <c r="E40" s="30"/>
      <c r="F40" s="440"/>
      <c r="G40" s="398"/>
      <c r="H40" s="398"/>
      <c r="I40" s="29"/>
      <c r="J40" s="31"/>
      <c r="K40" s="366"/>
      <c r="L40"/>
      <c r="M40"/>
      <c r="N40"/>
      <c r="O40"/>
      <c r="P40"/>
      <c r="Q40"/>
    </row>
    <row r="41" spans="1:17" ht="18" customHeight="1" x14ac:dyDescent="0.2">
      <c r="A41" s="19">
        <v>28</v>
      </c>
      <c r="B41" s="211"/>
      <c r="C41" s="29"/>
      <c r="D41" s="31"/>
      <c r="E41" s="30"/>
      <c r="F41" s="440"/>
      <c r="G41" s="398"/>
      <c r="H41" s="398"/>
      <c r="I41" s="29"/>
      <c r="J41" s="31"/>
      <c r="K41" s="366"/>
    </row>
    <row r="42" spans="1:17" s="261" customFormat="1" ht="18" customHeight="1" x14ac:dyDescent="0.2">
      <c r="A42" s="208">
        <v>29</v>
      </c>
      <c r="B42" s="210"/>
      <c r="C42" s="234"/>
      <c r="D42" s="159"/>
      <c r="E42" s="158"/>
      <c r="F42" s="439"/>
      <c r="G42" s="397"/>
      <c r="H42" s="397"/>
      <c r="I42" s="234"/>
      <c r="J42" s="159"/>
      <c r="K42" s="389"/>
      <c r="L42"/>
      <c r="M42"/>
      <c r="N42"/>
      <c r="O42"/>
      <c r="P42"/>
      <c r="Q42"/>
    </row>
    <row r="43" spans="1:17" ht="18" customHeight="1" x14ac:dyDescent="0.2">
      <c r="A43" s="208">
        <v>30</v>
      </c>
      <c r="B43" s="210"/>
      <c r="C43" s="234"/>
      <c r="D43" s="159"/>
      <c r="E43" s="158"/>
      <c r="F43" s="439"/>
      <c r="G43" s="397"/>
      <c r="H43" s="397"/>
      <c r="I43" s="234"/>
      <c r="J43" s="159"/>
      <c r="K43" s="389"/>
    </row>
    <row r="44" spans="1:17" ht="18" customHeight="1" thickBot="1" x14ac:dyDescent="0.25">
      <c r="A44" s="20">
        <v>31</v>
      </c>
      <c r="B44" s="211"/>
      <c r="C44" s="29"/>
      <c r="D44" s="31"/>
      <c r="E44" s="30"/>
      <c r="F44" s="440"/>
      <c r="G44" s="398"/>
      <c r="H44" s="398"/>
      <c r="I44" s="29"/>
      <c r="J44" s="31"/>
      <c r="K44" s="366"/>
    </row>
    <row r="45" spans="1:17" ht="18" customHeight="1" x14ac:dyDescent="0.2">
      <c r="A45" s="18" t="s">
        <v>34</v>
      </c>
      <c r="B45" s="403">
        <f>SUM(B14:B44)</f>
        <v>0</v>
      </c>
      <c r="C45" s="262"/>
      <c r="D45" s="356"/>
      <c r="E45" s="344"/>
      <c r="F45" s="349">
        <f>SUM(F14:F44)</f>
        <v>0</v>
      </c>
      <c r="G45" s="341"/>
      <c r="H45" s="359"/>
      <c r="I45" s="344"/>
      <c r="J45" s="356"/>
      <c r="K45" s="367"/>
    </row>
    <row r="46" spans="1:17" ht="18" customHeight="1" x14ac:dyDescent="0.2">
      <c r="A46" s="301" t="s">
        <v>70</v>
      </c>
      <c r="B46" s="402">
        <f>IF(ISERROR(MIN(B14:B44)),"",MIN(B14:B44))</f>
        <v>0</v>
      </c>
      <c r="C46" s="342"/>
      <c r="D46" s="357">
        <f>IF(ISERROR(MIN(D14:D44)),"",MIN(D14:D44))</f>
        <v>0</v>
      </c>
      <c r="E46" s="354">
        <f>IF(ISERROR(MIN(E14:E44)),"",MIN(E14:E44))</f>
        <v>0</v>
      </c>
      <c r="F46" s="350">
        <f>IF(ISERROR(MIN(F14:F44)),"",MIN(F14:F44))</f>
        <v>0</v>
      </c>
      <c r="G46" s="343"/>
      <c r="H46" s="357">
        <f>IF(ISERROR(MIN(H14:H44)),"",MIN(H14:H44))</f>
        <v>0</v>
      </c>
      <c r="I46" s="362"/>
      <c r="J46" s="364"/>
      <c r="K46" s="368"/>
    </row>
    <row r="47" spans="1:17" ht="18" customHeight="1" thickBot="1" x14ac:dyDescent="0.25">
      <c r="A47" s="20" t="s">
        <v>71</v>
      </c>
      <c r="B47" s="400">
        <f>MAX(B14:B44)</f>
        <v>0</v>
      </c>
      <c r="C47" s="400">
        <f>MAX(C14:C44)</f>
        <v>0</v>
      </c>
      <c r="D47" s="363">
        <f>MAX(D14:D44)</f>
        <v>0</v>
      </c>
      <c r="E47" s="355"/>
      <c r="F47" s="350">
        <f>MAX(F14:F44)</f>
        <v>0</v>
      </c>
      <c r="G47" s="353">
        <f>MAX(G14:G44)</f>
        <v>0</v>
      </c>
      <c r="H47" s="360"/>
      <c r="I47" s="354">
        <f>MAX(I14:I44)</f>
        <v>0</v>
      </c>
      <c r="J47" s="399">
        <f>MAX(J14:J44)</f>
        <v>0</v>
      </c>
      <c r="K47" s="368"/>
    </row>
    <row r="48" spans="1:17" ht="18" customHeight="1" thickBot="1" x14ac:dyDescent="0.25">
      <c r="A48" s="264" t="s">
        <v>20</v>
      </c>
      <c r="B48" s="401" t="str">
        <f>IF(ISERROR(AVERAGE(B14:B44)),"",AVERAGE(B14:B44))</f>
        <v/>
      </c>
      <c r="C48" s="401" t="str">
        <f>IF(ISERROR(AVERAGE(C14:C44)),"",AVERAGE(C14:C44))</f>
        <v/>
      </c>
      <c r="D48" s="358" t="str">
        <f>IF(ISERROR(AVERAGE(D14:D44)),"",AVERAGE(D14:D44))</f>
        <v/>
      </c>
      <c r="E48" s="355"/>
      <c r="F48" s="263"/>
      <c r="G48" s="263"/>
      <c r="H48" s="361"/>
      <c r="I48" s="445" t="str">
        <f>IF(ISERROR(AVERAGE(I14:I44)),"",AVERAGE(I14:I44))</f>
        <v/>
      </c>
      <c r="J48" s="446" t="str">
        <f>IF(ISERROR(AVERAGE(J14:J44)),"",AVERAGE(J14:J44))</f>
        <v/>
      </c>
      <c r="K48" s="369"/>
    </row>
    <row r="49" spans="2:11" ht="15" customHeight="1" x14ac:dyDescent="0.2"/>
    <row r="50" spans="2:11" ht="15" customHeight="1" x14ac:dyDescent="0.2">
      <c r="B50" s="265" t="s">
        <v>234</v>
      </c>
      <c r="C50" s="266" t="s">
        <v>235</v>
      </c>
      <c r="D50" s="35"/>
      <c r="E50" s="35"/>
      <c r="F50" s="35"/>
      <c r="G50" s="35"/>
      <c r="H50" s="35"/>
      <c r="I50" s="35"/>
      <c r="J50" s="35"/>
      <c r="K50" s="267"/>
    </row>
    <row r="51" spans="2:11" ht="15" customHeight="1" x14ac:dyDescent="0.2">
      <c r="B51" s="265" t="s">
        <v>236</v>
      </c>
      <c r="C51" s="266" t="s">
        <v>237</v>
      </c>
      <c r="D51" s="35"/>
      <c r="E51" s="35"/>
      <c r="F51" s="35"/>
      <c r="G51" s="35"/>
      <c r="H51" s="35"/>
      <c r="I51" s="35"/>
      <c r="J51" s="35"/>
      <c r="K51" s="267"/>
    </row>
    <row r="52" spans="2:11" ht="15" customHeight="1" x14ac:dyDescent="0.2">
      <c r="B52" s="268" t="s">
        <v>238</v>
      </c>
      <c r="C52" s="269" t="s">
        <v>239</v>
      </c>
      <c r="D52" s="40"/>
      <c r="E52" s="40"/>
      <c r="F52" s="40"/>
      <c r="G52" s="40"/>
      <c r="H52" s="40"/>
      <c r="I52" s="40"/>
      <c r="J52" s="40"/>
      <c r="K52" s="270"/>
    </row>
    <row r="53" spans="2:11" ht="26.25" customHeight="1" x14ac:dyDescent="0.2">
      <c r="B53" s="268" t="s">
        <v>240</v>
      </c>
      <c r="C53" s="547" t="s">
        <v>241</v>
      </c>
      <c r="D53" s="548"/>
      <c r="E53" s="548"/>
      <c r="F53" s="548"/>
      <c r="G53" s="548"/>
      <c r="H53" s="548"/>
      <c r="I53" s="548"/>
      <c r="J53" s="548"/>
      <c r="K53" s="549"/>
    </row>
    <row r="54" spans="2:11" ht="15" customHeight="1" x14ac:dyDescent="0.2">
      <c r="B54" s="271"/>
      <c r="C54" s="272" t="s">
        <v>242</v>
      </c>
      <c r="D54" s="41"/>
      <c r="E54" s="41"/>
      <c r="F54" s="41"/>
      <c r="G54" s="41"/>
      <c r="H54" s="41"/>
      <c r="I54" s="41"/>
      <c r="J54" s="41"/>
      <c r="K54" s="273"/>
    </row>
    <row r="55" spans="2:11" ht="15" customHeight="1" x14ac:dyDescent="0.2">
      <c r="B55" s="268" t="s">
        <v>243</v>
      </c>
      <c r="C55" s="547" t="s">
        <v>244</v>
      </c>
      <c r="D55" s="550"/>
      <c r="E55" s="550"/>
      <c r="F55" s="550"/>
      <c r="G55" s="550"/>
      <c r="H55" s="550"/>
      <c r="I55" s="550"/>
      <c r="J55" s="550"/>
      <c r="K55" s="551"/>
    </row>
    <row r="56" spans="2:11" x14ac:dyDescent="0.2">
      <c r="B56" s="271"/>
      <c r="C56" s="272" t="s">
        <v>245</v>
      </c>
      <c r="D56" s="274"/>
      <c r="E56" s="274"/>
      <c r="F56" s="274"/>
      <c r="G56" s="274"/>
      <c r="H56" s="274"/>
      <c r="I56" s="275"/>
      <c r="J56" s="275"/>
      <c r="K56" s="273"/>
    </row>
    <row r="57" spans="2:11" ht="15" customHeight="1" x14ac:dyDescent="0.2">
      <c r="B57" s="268" t="s">
        <v>246</v>
      </c>
      <c r="C57" s="552" t="s">
        <v>247</v>
      </c>
      <c r="D57" s="548"/>
      <c r="E57" s="548"/>
      <c r="F57" s="548"/>
      <c r="G57" s="548"/>
      <c r="H57" s="548"/>
      <c r="I57" s="548"/>
      <c r="J57" s="548"/>
      <c r="K57" s="551"/>
    </row>
    <row r="58" spans="2:11" x14ac:dyDescent="0.2">
      <c r="B58" s="276"/>
      <c r="C58" s="553"/>
      <c r="D58" s="553"/>
      <c r="E58" s="553"/>
      <c r="F58" s="553"/>
      <c r="G58" s="553"/>
      <c r="H58" s="553"/>
      <c r="I58" s="553"/>
      <c r="J58" s="553"/>
      <c r="K58" s="554"/>
    </row>
    <row r="59" spans="2:11" ht="15" customHeight="1" x14ac:dyDescent="0.2">
      <c r="B59" s="271"/>
      <c r="C59" s="277" t="s">
        <v>248</v>
      </c>
      <c r="D59" s="41"/>
      <c r="E59" s="41"/>
      <c r="F59" s="41"/>
      <c r="G59" s="272"/>
      <c r="H59" s="272"/>
      <c r="I59" s="41"/>
      <c r="J59" s="41"/>
      <c r="K59" s="273"/>
    </row>
    <row r="60" spans="2:11" ht="15" customHeight="1" thickBot="1" x14ac:dyDescent="0.25">
      <c r="B60" s="1"/>
      <c r="C60" s="278"/>
      <c r="G60" s="1"/>
      <c r="H60" s="1"/>
    </row>
    <row r="61" spans="2:11" ht="15" customHeight="1" thickBot="1" x14ac:dyDescent="0.25">
      <c r="B61" s="163" t="s">
        <v>43</v>
      </c>
      <c r="D61" s="451">
        <f>'WTP Monthly Rept'!T49</f>
        <v>0</v>
      </c>
      <c r="E61" s="452"/>
      <c r="G61" s="163" t="s">
        <v>49</v>
      </c>
      <c r="I61" s="455">
        <f>'Monthly Summary'!I43</f>
        <v>0</v>
      </c>
    </row>
    <row r="62" spans="2:11" ht="13.5" thickBot="1" x14ac:dyDescent="0.25"/>
    <row r="63" spans="2:11" ht="13.5" thickBot="1" x14ac:dyDescent="0.25">
      <c r="G63" s="163" t="s">
        <v>45</v>
      </c>
      <c r="I63" s="451">
        <f>'Monthly Summary'!I45</f>
        <v>0</v>
      </c>
      <c r="J63" s="452"/>
    </row>
    <row r="64" spans="2:11" x14ac:dyDescent="0.2">
      <c r="B64" s="511"/>
      <c r="C64" s="512"/>
    </row>
  </sheetData>
  <sheetProtection sheet="1" objects="1" scenarios="1" selectLockedCells="1"/>
  <mergeCells count="12">
    <mergeCell ref="D1:I1"/>
    <mergeCell ref="B8:K8"/>
    <mergeCell ref="B9:D9"/>
    <mergeCell ref="I9:J9"/>
    <mergeCell ref="F4:G4"/>
    <mergeCell ref="E9:H9"/>
    <mergeCell ref="F5:G5"/>
    <mergeCell ref="B64:C64"/>
    <mergeCell ref="I13:J13"/>
    <mergeCell ref="C53:K53"/>
    <mergeCell ref="C55:K55"/>
    <mergeCell ref="C57:K58"/>
  </mergeCells>
  <pageMargins left="0.7" right="0.7" top="0.75" bottom="0.75" header="0.3" footer="0.3"/>
  <pageSetup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65"/>
  <sheetViews>
    <sheetView topLeftCell="A34" workbookViewId="0">
      <selection activeCell="I6" sqref="I6"/>
    </sheetView>
  </sheetViews>
  <sheetFormatPr defaultRowHeight="12.75" x14ac:dyDescent="0.2"/>
  <cols>
    <col min="1" max="1" width="5.42578125" customWidth="1"/>
    <col min="2" max="4" width="12.7109375" customWidth="1"/>
    <col min="5" max="5" width="12.85546875" customWidth="1"/>
    <col min="6" max="6" width="10.140625" customWidth="1"/>
    <col min="7" max="7" width="11" customWidth="1"/>
    <col min="8" max="8" width="10.5703125" customWidth="1"/>
    <col min="9" max="9" width="13.85546875" bestFit="1" customWidth="1"/>
    <col min="10" max="10" width="9.85546875" customWidth="1"/>
    <col min="11" max="11" width="35.42578125" customWidth="1"/>
    <col min="25" max="25" width="21.7109375" customWidth="1"/>
  </cols>
  <sheetData>
    <row r="1" spans="1:17" ht="15" x14ac:dyDescent="0.25">
      <c r="C1" s="251"/>
      <c r="D1" s="555" t="s">
        <v>295</v>
      </c>
      <c r="E1" s="555"/>
      <c r="F1" s="556"/>
      <c r="G1" s="556"/>
      <c r="H1" s="556"/>
      <c r="I1" s="556"/>
      <c r="J1" s="252"/>
      <c r="K1" s="252"/>
      <c r="L1" s="252"/>
      <c r="M1" s="252"/>
      <c r="N1" s="252"/>
      <c r="O1" s="252"/>
      <c r="P1" s="252"/>
      <c r="Q1" s="252"/>
    </row>
    <row r="2" spans="1:17" ht="20.25" x14ac:dyDescent="0.3">
      <c r="C2" s="251"/>
      <c r="D2" s="288"/>
      <c r="E2" s="288"/>
      <c r="F2" s="72"/>
      <c r="G2" s="72"/>
      <c r="H2" s="72"/>
      <c r="I2" s="72"/>
      <c r="J2" s="252"/>
      <c r="K2" s="252"/>
      <c r="L2" s="252"/>
      <c r="M2" s="252"/>
      <c r="N2" s="252"/>
      <c r="O2" s="252"/>
      <c r="P2" s="252"/>
      <c r="Q2" s="252"/>
    </row>
    <row r="3" spans="1:17" ht="15" customHeight="1" thickBot="1" x14ac:dyDescent="0.25">
      <c r="D3" s="252"/>
      <c r="E3" s="252"/>
      <c r="F3" s="252"/>
      <c r="G3" s="252"/>
    </row>
    <row r="4" spans="1:17" ht="15" customHeight="1" thickBot="1" x14ac:dyDescent="0.25">
      <c r="B4" s="213" t="s">
        <v>0</v>
      </c>
      <c r="C4" s="11">
        <f>'Monthly Summary'!B4</f>
        <v>0</v>
      </c>
      <c r="D4" s="2"/>
      <c r="E4" s="213" t="s">
        <v>1</v>
      </c>
      <c r="F4" s="565">
        <f>'Monthly Summary'!B5</f>
        <v>0</v>
      </c>
      <c r="G4" s="566"/>
      <c r="H4" s="213" t="s">
        <v>32</v>
      </c>
      <c r="I4" s="223">
        <f>'WTP Monthly Rept'!L2</f>
        <v>0</v>
      </c>
      <c r="J4" s="213" t="s">
        <v>4</v>
      </c>
      <c r="K4" s="11">
        <f>'Monthly Summary'!J6</f>
        <v>0</v>
      </c>
      <c r="L4" s="164"/>
    </row>
    <row r="5" spans="1:17" ht="15" customHeight="1" thickBot="1" x14ac:dyDescent="0.25">
      <c r="B5" s="213" t="s">
        <v>2</v>
      </c>
      <c r="C5" s="394">
        <f>'Monthly Summary'!E4</f>
        <v>0</v>
      </c>
      <c r="D5" s="2"/>
      <c r="E5" s="213" t="s">
        <v>3</v>
      </c>
      <c r="F5" s="565">
        <f>'Monthly Summary'!G5</f>
        <v>0</v>
      </c>
      <c r="G5" s="566"/>
      <c r="H5" s="213" t="s">
        <v>33</v>
      </c>
      <c r="I5" s="223">
        <f>'WTP Monthly Rept'!N2</f>
        <v>0</v>
      </c>
      <c r="J5" s="213" t="s">
        <v>5</v>
      </c>
      <c r="K5" s="437">
        <f>'WTP Monthly Rept'!M5</f>
        <v>0</v>
      </c>
      <c r="L5" s="164"/>
    </row>
    <row r="6" spans="1:17" ht="15" customHeight="1" x14ac:dyDescent="0.25">
      <c r="D6" s="253"/>
      <c r="E6" s="296"/>
      <c r="F6" s="7"/>
      <c r="G6" s="7"/>
      <c r="H6" s="297"/>
      <c r="I6" s="255"/>
      <c r="L6" s="254"/>
      <c r="M6" s="255"/>
      <c r="N6" s="255"/>
    </row>
    <row r="7" spans="1:17" ht="13.5" thickBot="1" x14ac:dyDescent="0.25">
      <c r="A7" s="2"/>
      <c r="B7" s="2"/>
      <c r="C7" s="256"/>
      <c r="D7" s="257"/>
      <c r="E7" s="257"/>
      <c r="F7" s="257"/>
      <c r="G7" s="257"/>
      <c r="H7" s="257"/>
      <c r="I7" s="257"/>
      <c r="J7" s="257"/>
      <c r="K7" s="256"/>
      <c r="L7" s="256"/>
      <c r="M7" s="256"/>
    </row>
    <row r="8" spans="1:17" ht="24" customHeight="1" thickBot="1" x14ac:dyDescent="0.25">
      <c r="A8" s="258"/>
      <c r="B8" s="557" t="s">
        <v>308</v>
      </c>
      <c r="C8" s="558"/>
      <c r="D8" s="558"/>
      <c r="E8" s="558"/>
      <c r="F8" s="558"/>
      <c r="G8" s="558"/>
      <c r="H8" s="558"/>
      <c r="I8" s="558"/>
      <c r="J8" s="558"/>
      <c r="K8" s="559"/>
    </row>
    <row r="9" spans="1:17" ht="12.75" customHeight="1" x14ac:dyDescent="0.2">
      <c r="A9" s="12"/>
      <c r="B9" s="560" t="s">
        <v>206</v>
      </c>
      <c r="C9" s="561"/>
      <c r="D9" s="562"/>
      <c r="E9" s="560" t="s">
        <v>207</v>
      </c>
      <c r="F9" s="563"/>
      <c r="G9" s="563"/>
      <c r="H9" s="567"/>
      <c r="I9" s="563" t="s">
        <v>208</v>
      </c>
      <c r="J9" s="564"/>
      <c r="K9" s="365"/>
    </row>
    <row r="10" spans="1:17" x14ac:dyDescent="0.2">
      <c r="A10" s="259"/>
      <c r="B10" s="377" t="s">
        <v>34</v>
      </c>
      <c r="C10" s="370" t="s">
        <v>209</v>
      </c>
      <c r="D10" s="371" t="s">
        <v>210</v>
      </c>
      <c r="E10" s="372" t="s">
        <v>211</v>
      </c>
      <c r="F10" s="373" t="s">
        <v>212</v>
      </c>
      <c r="G10" s="378" t="s">
        <v>212</v>
      </c>
      <c r="H10" s="379" t="s">
        <v>213</v>
      </c>
      <c r="I10" s="380" t="s">
        <v>71</v>
      </c>
      <c r="J10" s="381" t="s">
        <v>71</v>
      </c>
      <c r="K10" s="365"/>
    </row>
    <row r="11" spans="1:17" ht="15" customHeight="1" x14ac:dyDescent="0.2">
      <c r="A11" s="259"/>
      <c r="B11" s="377" t="s">
        <v>214</v>
      </c>
      <c r="C11" s="370" t="s">
        <v>215</v>
      </c>
      <c r="D11" s="371" t="s">
        <v>216</v>
      </c>
      <c r="E11" s="372" t="s">
        <v>216</v>
      </c>
      <c r="F11" s="373" t="s">
        <v>217</v>
      </c>
      <c r="G11" s="378" t="s">
        <v>218</v>
      </c>
      <c r="H11" s="379" t="s">
        <v>219</v>
      </c>
      <c r="I11" s="380" t="s">
        <v>220</v>
      </c>
      <c r="J11" s="371" t="s">
        <v>221</v>
      </c>
      <c r="K11" s="365"/>
    </row>
    <row r="12" spans="1:17" x14ac:dyDescent="0.2">
      <c r="A12" s="301" t="s">
        <v>6</v>
      </c>
      <c r="B12" s="382" t="s">
        <v>222</v>
      </c>
      <c r="C12" s="370" t="s">
        <v>223</v>
      </c>
      <c r="D12" s="371" t="s">
        <v>224</v>
      </c>
      <c r="E12" s="372" t="s">
        <v>225</v>
      </c>
      <c r="F12" s="373" t="s">
        <v>226</v>
      </c>
      <c r="G12" s="383" t="s">
        <v>227</v>
      </c>
      <c r="H12" s="374" t="s">
        <v>228</v>
      </c>
      <c r="I12" s="375" t="s">
        <v>229</v>
      </c>
      <c r="J12" s="376" t="s">
        <v>230</v>
      </c>
      <c r="K12" s="365"/>
    </row>
    <row r="13" spans="1:17" ht="18" customHeight="1" thickBot="1" x14ac:dyDescent="0.25">
      <c r="A13" s="260"/>
      <c r="B13" s="384"/>
      <c r="C13" s="385" t="s">
        <v>71</v>
      </c>
      <c r="D13" s="386" t="s">
        <v>71</v>
      </c>
      <c r="E13" s="387" t="s">
        <v>70</v>
      </c>
      <c r="F13" s="385" t="s">
        <v>231</v>
      </c>
      <c r="G13" s="385" t="s">
        <v>71</v>
      </c>
      <c r="H13" s="386" t="s">
        <v>70</v>
      </c>
      <c r="I13" s="545" t="s">
        <v>232</v>
      </c>
      <c r="J13" s="546"/>
      <c r="K13" s="388" t="s">
        <v>233</v>
      </c>
    </row>
    <row r="14" spans="1:17" s="261" customFormat="1" ht="18" customHeight="1" x14ac:dyDescent="0.2">
      <c r="A14" s="207">
        <v>1</v>
      </c>
      <c r="B14" s="209"/>
      <c r="C14" s="154"/>
      <c r="D14" s="235"/>
      <c r="E14" s="157"/>
      <c r="F14" s="441"/>
      <c r="G14" s="396"/>
      <c r="H14" s="396"/>
      <c r="I14" s="154"/>
      <c r="J14" s="235"/>
      <c r="K14" s="390"/>
      <c r="L14"/>
      <c r="M14"/>
      <c r="N14"/>
      <c r="O14"/>
      <c r="P14"/>
      <c r="Q14"/>
    </row>
    <row r="15" spans="1:17" ht="18" customHeight="1" x14ac:dyDescent="0.2">
      <c r="A15" s="208">
        <v>2</v>
      </c>
      <c r="B15" s="210"/>
      <c r="C15" s="234"/>
      <c r="D15" s="159"/>
      <c r="E15" s="158"/>
      <c r="F15" s="442"/>
      <c r="G15" s="397"/>
      <c r="H15" s="397"/>
      <c r="I15" s="234"/>
      <c r="J15" s="159"/>
      <c r="K15" s="389"/>
    </row>
    <row r="16" spans="1:17" s="261" customFormat="1" ht="18" customHeight="1" x14ac:dyDescent="0.2">
      <c r="A16" s="19">
        <v>3</v>
      </c>
      <c r="B16" s="211"/>
      <c r="C16" s="29"/>
      <c r="D16" s="31"/>
      <c r="E16" s="30"/>
      <c r="F16" s="443"/>
      <c r="G16" s="398"/>
      <c r="H16" s="398"/>
      <c r="I16" s="29"/>
      <c r="J16" s="31"/>
      <c r="K16" s="366"/>
      <c r="L16"/>
      <c r="M16"/>
      <c r="N16"/>
      <c r="O16"/>
      <c r="P16"/>
      <c r="Q16"/>
    </row>
    <row r="17" spans="1:17" ht="18" customHeight="1" x14ac:dyDescent="0.2">
      <c r="A17" s="19">
        <v>4</v>
      </c>
      <c r="B17" s="211"/>
      <c r="C17" s="29"/>
      <c r="D17" s="31"/>
      <c r="E17" s="30"/>
      <c r="F17" s="443"/>
      <c r="G17" s="398"/>
      <c r="H17" s="398"/>
      <c r="I17" s="29"/>
      <c r="J17" s="31"/>
      <c r="K17" s="366"/>
    </row>
    <row r="18" spans="1:17" s="261" customFormat="1" ht="18" customHeight="1" x14ac:dyDescent="0.2">
      <c r="A18" s="208">
        <v>5</v>
      </c>
      <c r="B18" s="210"/>
      <c r="C18" s="234"/>
      <c r="D18" s="159"/>
      <c r="E18" s="158"/>
      <c r="F18" s="442"/>
      <c r="G18" s="397"/>
      <c r="H18" s="397"/>
      <c r="I18" s="234"/>
      <c r="J18" s="159"/>
      <c r="K18" s="389"/>
      <c r="L18"/>
      <c r="M18"/>
      <c r="N18"/>
      <c r="O18"/>
      <c r="P18"/>
      <c r="Q18"/>
    </row>
    <row r="19" spans="1:17" ht="18" customHeight="1" x14ac:dyDescent="0.2">
      <c r="A19" s="208">
        <v>6</v>
      </c>
      <c r="B19" s="210"/>
      <c r="C19" s="234"/>
      <c r="D19" s="159"/>
      <c r="E19" s="158"/>
      <c r="F19" s="442"/>
      <c r="G19" s="397"/>
      <c r="H19" s="397"/>
      <c r="I19" s="234"/>
      <c r="J19" s="159"/>
      <c r="K19" s="389"/>
    </row>
    <row r="20" spans="1:17" s="261" customFormat="1" ht="18" customHeight="1" x14ac:dyDescent="0.2">
      <c r="A20" s="19">
        <v>7</v>
      </c>
      <c r="B20" s="211"/>
      <c r="C20" s="29"/>
      <c r="D20" s="31"/>
      <c r="E20" s="30"/>
      <c r="F20" s="443"/>
      <c r="G20" s="398"/>
      <c r="H20" s="398"/>
      <c r="I20" s="29"/>
      <c r="J20" s="31"/>
      <c r="K20" s="366"/>
      <c r="L20"/>
      <c r="M20"/>
      <c r="N20"/>
      <c r="O20"/>
      <c r="P20"/>
      <c r="Q20"/>
    </row>
    <row r="21" spans="1:17" ht="18" customHeight="1" x14ac:dyDescent="0.2">
      <c r="A21" s="19">
        <v>8</v>
      </c>
      <c r="B21" s="211"/>
      <c r="C21" s="29"/>
      <c r="D21" s="31"/>
      <c r="E21" s="30"/>
      <c r="F21" s="443"/>
      <c r="G21" s="398"/>
      <c r="H21" s="398"/>
      <c r="I21" s="29"/>
      <c r="J21" s="31"/>
      <c r="K21" s="366"/>
    </row>
    <row r="22" spans="1:17" s="261" customFormat="1" ht="18" customHeight="1" x14ac:dyDescent="0.2">
      <c r="A22" s="208">
        <v>9</v>
      </c>
      <c r="B22" s="210"/>
      <c r="C22" s="234"/>
      <c r="D22" s="159"/>
      <c r="E22" s="158"/>
      <c r="F22" s="442"/>
      <c r="G22" s="397"/>
      <c r="H22" s="397"/>
      <c r="I22" s="234"/>
      <c r="J22" s="159"/>
      <c r="K22" s="389"/>
      <c r="L22"/>
      <c r="M22"/>
      <c r="N22"/>
      <c r="O22"/>
      <c r="P22"/>
      <c r="Q22"/>
    </row>
    <row r="23" spans="1:17" ht="18" customHeight="1" x14ac:dyDescent="0.2">
      <c r="A23" s="208">
        <v>10</v>
      </c>
      <c r="B23" s="210"/>
      <c r="C23" s="234"/>
      <c r="D23" s="159"/>
      <c r="E23" s="158"/>
      <c r="F23" s="442"/>
      <c r="G23" s="397"/>
      <c r="H23" s="397"/>
      <c r="I23" s="234"/>
      <c r="J23" s="159"/>
      <c r="K23" s="389"/>
    </row>
    <row r="24" spans="1:17" s="261" customFormat="1" ht="18" customHeight="1" x14ac:dyDescent="0.2">
      <c r="A24" s="19">
        <v>11</v>
      </c>
      <c r="B24" s="211"/>
      <c r="C24" s="29"/>
      <c r="D24" s="31"/>
      <c r="E24" s="30"/>
      <c r="F24" s="443"/>
      <c r="G24" s="398"/>
      <c r="H24" s="398"/>
      <c r="I24" s="29"/>
      <c r="J24" s="31"/>
      <c r="K24" s="366"/>
      <c r="L24"/>
      <c r="M24"/>
      <c r="N24"/>
      <c r="O24"/>
      <c r="P24"/>
      <c r="Q24"/>
    </row>
    <row r="25" spans="1:17" ht="18" customHeight="1" x14ac:dyDescent="0.2">
      <c r="A25" s="19">
        <v>12</v>
      </c>
      <c r="B25" s="211"/>
      <c r="C25" s="29"/>
      <c r="D25" s="31"/>
      <c r="E25" s="30"/>
      <c r="F25" s="443"/>
      <c r="G25" s="398"/>
      <c r="H25" s="398"/>
      <c r="I25" s="29"/>
      <c r="J25" s="31"/>
      <c r="K25" s="366"/>
    </row>
    <row r="26" spans="1:17" s="261" customFormat="1" ht="18" customHeight="1" x14ac:dyDescent="0.2">
      <c r="A26" s="208">
        <v>13</v>
      </c>
      <c r="B26" s="210"/>
      <c r="C26" s="234"/>
      <c r="D26" s="159"/>
      <c r="E26" s="158"/>
      <c r="F26" s="442"/>
      <c r="G26" s="397"/>
      <c r="H26" s="397"/>
      <c r="I26" s="234"/>
      <c r="J26" s="159"/>
      <c r="K26" s="389"/>
      <c r="L26"/>
      <c r="M26"/>
      <c r="N26"/>
      <c r="O26"/>
      <c r="P26"/>
      <c r="Q26"/>
    </row>
    <row r="27" spans="1:17" ht="18" customHeight="1" x14ac:dyDescent="0.2">
      <c r="A27" s="208">
        <v>14</v>
      </c>
      <c r="B27" s="210"/>
      <c r="C27" s="234"/>
      <c r="D27" s="159"/>
      <c r="E27" s="158"/>
      <c r="F27" s="442"/>
      <c r="G27" s="397"/>
      <c r="H27" s="397"/>
      <c r="I27" s="234"/>
      <c r="J27" s="159"/>
      <c r="K27" s="389"/>
    </row>
    <row r="28" spans="1:17" s="261" customFormat="1" ht="18" customHeight="1" x14ac:dyDescent="0.2">
      <c r="A28" s="19">
        <v>15</v>
      </c>
      <c r="B28" s="211"/>
      <c r="C28" s="29"/>
      <c r="D28" s="31"/>
      <c r="E28" s="30"/>
      <c r="F28" s="443"/>
      <c r="G28" s="398"/>
      <c r="H28" s="398"/>
      <c r="I28" s="29"/>
      <c r="J28" s="31"/>
      <c r="K28" s="366"/>
      <c r="L28"/>
      <c r="M28"/>
      <c r="N28"/>
      <c r="O28"/>
      <c r="P28"/>
      <c r="Q28"/>
    </row>
    <row r="29" spans="1:17" ht="18" customHeight="1" x14ac:dyDescent="0.2">
      <c r="A29" s="19">
        <v>16</v>
      </c>
      <c r="B29" s="211"/>
      <c r="C29" s="29"/>
      <c r="D29" s="31"/>
      <c r="E29" s="30"/>
      <c r="F29" s="443"/>
      <c r="G29" s="398"/>
      <c r="H29" s="398"/>
      <c r="I29" s="29"/>
      <c r="J29" s="31"/>
      <c r="K29" s="366"/>
    </row>
    <row r="30" spans="1:17" s="261" customFormat="1" ht="18" customHeight="1" x14ac:dyDescent="0.2">
      <c r="A30" s="208">
        <v>17</v>
      </c>
      <c r="B30" s="210"/>
      <c r="C30" s="234"/>
      <c r="D30" s="159"/>
      <c r="E30" s="158"/>
      <c r="F30" s="442"/>
      <c r="G30" s="397"/>
      <c r="H30" s="397"/>
      <c r="I30" s="234"/>
      <c r="J30" s="159"/>
      <c r="K30" s="389"/>
      <c r="L30"/>
      <c r="M30"/>
      <c r="N30"/>
      <c r="O30"/>
      <c r="P30"/>
      <c r="Q30"/>
    </row>
    <row r="31" spans="1:17" ht="18" customHeight="1" x14ac:dyDescent="0.2">
      <c r="A31" s="208">
        <v>18</v>
      </c>
      <c r="B31" s="210"/>
      <c r="C31" s="234"/>
      <c r="D31" s="159"/>
      <c r="E31" s="158"/>
      <c r="F31" s="442"/>
      <c r="G31" s="397"/>
      <c r="H31" s="397"/>
      <c r="I31" s="234"/>
      <c r="J31" s="159"/>
      <c r="K31" s="389"/>
    </row>
    <row r="32" spans="1:17" s="261" customFormat="1" ht="18" customHeight="1" x14ac:dyDescent="0.2">
      <c r="A32" s="19">
        <v>19</v>
      </c>
      <c r="B32" s="211"/>
      <c r="C32" s="29"/>
      <c r="D32" s="31"/>
      <c r="E32" s="30"/>
      <c r="F32" s="443"/>
      <c r="G32" s="398"/>
      <c r="H32" s="398"/>
      <c r="I32" s="29"/>
      <c r="J32" s="31"/>
      <c r="K32" s="366"/>
      <c r="L32"/>
      <c r="M32"/>
      <c r="N32"/>
      <c r="O32"/>
      <c r="P32"/>
      <c r="Q32"/>
    </row>
    <row r="33" spans="1:17" ht="18" customHeight="1" x14ac:dyDescent="0.2">
      <c r="A33" s="19">
        <v>20</v>
      </c>
      <c r="B33" s="211"/>
      <c r="C33" s="29"/>
      <c r="D33" s="31"/>
      <c r="E33" s="30"/>
      <c r="F33" s="443"/>
      <c r="G33" s="398"/>
      <c r="H33" s="398"/>
      <c r="I33" s="29"/>
      <c r="J33" s="31"/>
      <c r="K33" s="366"/>
    </row>
    <row r="34" spans="1:17" s="261" customFormat="1" ht="18" customHeight="1" x14ac:dyDescent="0.2">
      <c r="A34" s="208">
        <v>21</v>
      </c>
      <c r="B34" s="210"/>
      <c r="C34" s="234"/>
      <c r="D34" s="159"/>
      <c r="E34" s="158"/>
      <c r="F34" s="442"/>
      <c r="G34" s="397"/>
      <c r="H34" s="397"/>
      <c r="I34" s="234"/>
      <c r="J34" s="159"/>
      <c r="K34" s="389"/>
      <c r="L34"/>
      <c r="M34"/>
      <c r="N34"/>
      <c r="O34"/>
      <c r="P34"/>
      <c r="Q34"/>
    </row>
    <row r="35" spans="1:17" ht="18" customHeight="1" x14ac:dyDescent="0.2">
      <c r="A35" s="208">
        <v>22</v>
      </c>
      <c r="B35" s="210"/>
      <c r="C35" s="234"/>
      <c r="D35" s="159"/>
      <c r="E35" s="158"/>
      <c r="F35" s="442"/>
      <c r="G35" s="397"/>
      <c r="H35" s="397"/>
      <c r="I35" s="234"/>
      <c r="J35" s="159"/>
      <c r="K35" s="389"/>
    </row>
    <row r="36" spans="1:17" s="261" customFormat="1" ht="18" customHeight="1" x14ac:dyDescent="0.2">
      <c r="A36" s="19">
        <v>23</v>
      </c>
      <c r="B36" s="211"/>
      <c r="C36" s="29"/>
      <c r="D36" s="31"/>
      <c r="E36" s="30"/>
      <c r="F36" s="443"/>
      <c r="G36" s="398"/>
      <c r="H36" s="398"/>
      <c r="I36" s="29"/>
      <c r="J36" s="31"/>
      <c r="K36" s="366"/>
      <c r="L36"/>
      <c r="M36"/>
      <c r="N36"/>
      <c r="O36"/>
      <c r="P36"/>
      <c r="Q36"/>
    </row>
    <row r="37" spans="1:17" ht="18" customHeight="1" x14ac:dyDescent="0.2">
      <c r="A37" s="19">
        <v>24</v>
      </c>
      <c r="B37" s="211"/>
      <c r="C37" s="29"/>
      <c r="D37" s="31"/>
      <c r="E37" s="30"/>
      <c r="F37" s="443"/>
      <c r="G37" s="398"/>
      <c r="H37" s="398"/>
      <c r="I37" s="29"/>
      <c r="J37" s="31"/>
      <c r="K37" s="366"/>
    </row>
    <row r="38" spans="1:17" s="261" customFormat="1" ht="18" customHeight="1" x14ac:dyDescent="0.2">
      <c r="A38" s="208">
        <v>25</v>
      </c>
      <c r="B38" s="210"/>
      <c r="C38" s="234"/>
      <c r="D38" s="159"/>
      <c r="E38" s="158"/>
      <c r="F38" s="442"/>
      <c r="G38" s="397"/>
      <c r="H38" s="397"/>
      <c r="I38" s="234"/>
      <c r="J38" s="159"/>
      <c r="K38" s="389"/>
      <c r="L38"/>
      <c r="M38"/>
      <c r="N38"/>
      <c r="O38"/>
      <c r="P38"/>
      <c r="Q38"/>
    </row>
    <row r="39" spans="1:17" ht="18" customHeight="1" x14ac:dyDescent="0.2">
      <c r="A39" s="208">
        <v>26</v>
      </c>
      <c r="B39" s="210"/>
      <c r="C39" s="234"/>
      <c r="D39" s="159"/>
      <c r="E39" s="158"/>
      <c r="F39" s="442"/>
      <c r="G39" s="397"/>
      <c r="H39" s="397"/>
      <c r="I39" s="234"/>
      <c r="J39" s="159"/>
      <c r="K39" s="389"/>
    </row>
    <row r="40" spans="1:17" s="261" customFormat="1" ht="18" customHeight="1" x14ac:dyDescent="0.2">
      <c r="A40" s="19">
        <v>27</v>
      </c>
      <c r="B40" s="211"/>
      <c r="C40" s="29"/>
      <c r="D40" s="31"/>
      <c r="E40" s="30"/>
      <c r="F40" s="443"/>
      <c r="G40" s="398"/>
      <c r="H40" s="398"/>
      <c r="I40" s="29"/>
      <c r="J40" s="31"/>
      <c r="K40" s="366"/>
      <c r="L40"/>
      <c r="M40"/>
      <c r="N40"/>
      <c r="O40"/>
      <c r="P40"/>
      <c r="Q40"/>
    </row>
    <row r="41" spans="1:17" ht="18" customHeight="1" x14ac:dyDescent="0.2">
      <c r="A41" s="19">
        <v>28</v>
      </c>
      <c r="B41" s="211"/>
      <c r="C41" s="29"/>
      <c r="D41" s="31"/>
      <c r="E41" s="30"/>
      <c r="F41" s="443"/>
      <c r="G41" s="398"/>
      <c r="H41" s="398"/>
      <c r="I41" s="29"/>
      <c r="J41" s="31"/>
      <c r="K41" s="366"/>
    </row>
    <row r="42" spans="1:17" s="261" customFormat="1" ht="18" customHeight="1" x14ac:dyDescent="0.2">
      <c r="A42" s="208">
        <v>29</v>
      </c>
      <c r="B42" s="210"/>
      <c r="C42" s="234"/>
      <c r="D42" s="159"/>
      <c r="E42" s="158"/>
      <c r="F42" s="442"/>
      <c r="G42" s="397"/>
      <c r="H42" s="397"/>
      <c r="I42" s="234"/>
      <c r="J42" s="159"/>
      <c r="K42" s="389"/>
      <c r="L42"/>
      <c r="M42"/>
      <c r="N42"/>
      <c r="O42"/>
      <c r="P42"/>
      <c r="Q42"/>
    </row>
    <row r="43" spans="1:17" ht="18" customHeight="1" x14ac:dyDescent="0.2">
      <c r="A43" s="208">
        <v>30</v>
      </c>
      <c r="B43" s="210"/>
      <c r="C43" s="234"/>
      <c r="D43" s="159"/>
      <c r="E43" s="158"/>
      <c r="F43" s="442"/>
      <c r="G43" s="397"/>
      <c r="H43" s="397"/>
      <c r="I43" s="234"/>
      <c r="J43" s="159"/>
      <c r="K43" s="389"/>
    </row>
    <row r="44" spans="1:17" ht="18" customHeight="1" thickBot="1" x14ac:dyDescent="0.25">
      <c r="A44" s="20">
        <v>31</v>
      </c>
      <c r="B44" s="211"/>
      <c r="C44" s="29"/>
      <c r="D44" s="31"/>
      <c r="E44" s="30"/>
      <c r="F44" s="443"/>
      <c r="G44" s="398"/>
      <c r="H44" s="398"/>
      <c r="I44" s="29"/>
      <c r="J44" s="31"/>
      <c r="K44" s="366"/>
    </row>
    <row r="45" spans="1:17" ht="18" customHeight="1" x14ac:dyDescent="0.2">
      <c r="A45" s="18" t="s">
        <v>34</v>
      </c>
      <c r="B45" s="349">
        <f>SUM(B14:B44)</f>
        <v>0</v>
      </c>
      <c r="C45" s="262"/>
      <c r="D45" s="356"/>
      <c r="E45" s="344"/>
      <c r="F45" s="349">
        <f>SUM(F14:F44)</f>
        <v>0</v>
      </c>
      <c r="G45" s="341"/>
      <c r="H45" s="359"/>
      <c r="I45" s="344"/>
      <c r="J45" s="356"/>
      <c r="K45" s="367"/>
    </row>
    <row r="46" spans="1:17" ht="18" customHeight="1" x14ac:dyDescent="0.2">
      <c r="A46" s="301" t="s">
        <v>70</v>
      </c>
      <c r="B46" s="350">
        <f>IF(ISERROR(MIN(B14:B44)),"",MIN(B14:B44))</f>
        <v>0</v>
      </c>
      <c r="C46" s="342"/>
      <c r="D46" s="357">
        <f>IF(ISERROR(MIN(D14:D44)),"",MIN(D14:D44))</f>
        <v>0</v>
      </c>
      <c r="E46" s="354">
        <f>IF(ISERROR(MIN(E14:E44)),"",MIN(E14:E44))</f>
        <v>0</v>
      </c>
      <c r="F46" s="350">
        <f>IF(ISERROR(MIN(F14:F44)),"",MIN(F14:F44))</f>
        <v>0</v>
      </c>
      <c r="G46" s="343"/>
      <c r="H46" s="357">
        <f>IF(ISERROR(MIN(H14:H44)),"",MIN(H14:H44))</f>
        <v>0</v>
      </c>
      <c r="I46" s="362"/>
      <c r="J46" s="364"/>
      <c r="K46" s="368"/>
    </row>
    <row r="47" spans="1:17" ht="18" customHeight="1" thickBot="1" x14ac:dyDescent="0.25">
      <c r="A47" s="20" t="s">
        <v>71</v>
      </c>
      <c r="B47" s="351">
        <f>MAX(B14:B44)</f>
        <v>0</v>
      </c>
      <c r="C47" s="351">
        <f>MAX(C14:C44)</f>
        <v>0</v>
      </c>
      <c r="D47" s="363">
        <f>MAX(D14:D44)</f>
        <v>0</v>
      </c>
      <c r="E47" s="355"/>
      <c r="F47" s="350">
        <f>MAX(F14:F44)</f>
        <v>0</v>
      </c>
      <c r="G47" s="353">
        <f>MAX(G14:G44)</f>
        <v>0</v>
      </c>
      <c r="H47" s="360"/>
      <c r="I47" s="354">
        <f>MAX(I14:I44)</f>
        <v>0</v>
      </c>
      <c r="J47" s="399">
        <f>MAX(J14:J44)</f>
        <v>0</v>
      </c>
      <c r="K47" s="368"/>
    </row>
    <row r="48" spans="1:17" ht="18" customHeight="1" thickBot="1" x14ac:dyDescent="0.25">
      <c r="A48" s="264" t="s">
        <v>20</v>
      </c>
      <c r="B48" s="352" t="str">
        <f>IF(ISERROR(AVERAGE(B14:B44)),"",AVERAGE(B14:B44))</f>
        <v/>
      </c>
      <c r="C48" s="352" t="str">
        <f>IF(ISERROR(AVERAGE(C14:C44)),"",AVERAGE(C14:C44))</f>
        <v/>
      </c>
      <c r="D48" s="358" t="str">
        <f>IF(ISERROR(AVERAGE(D14:D44)),"",AVERAGE(D14:D44))</f>
        <v/>
      </c>
      <c r="E48" s="355"/>
      <c r="F48" s="263"/>
      <c r="G48" s="263"/>
      <c r="H48" s="361"/>
      <c r="I48" s="445" t="str">
        <f>IF(ISERROR(AVERAGE(I14:I44)),"",AVERAGE(I14:I44))</f>
        <v/>
      </c>
      <c r="J48" s="446" t="str">
        <f>IF(ISERROR(AVERAGE(J14:J44)),"",AVERAGE(J14:J44))</f>
        <v/>
      </c>
      <c r="K48" s="369"/>
    </row>
    <row r="49" spans="2:11" ht="15" customHeight="1" x14ac:dyDescent="0.2"/>
    <row r="50" spans="2:11" ht="15" customHeight="1" x14ac:dyDescent="0.2">
      <c r="B50" s="265" t="s">
        <v>234</v>
      </c>
      <c r="C50" s="266" t="s">
        <v>235</v>
      </c>
      <c r="D50" s="35"/>
      <c r="E50" s="35"/>
      <c r="F50" s="35"/>
      <c r="G50" s="35"/>
      <c r="H50" s="35"/>
      <c r="I50" s="35"/>
      <c r="J50" s="35"/>
      <c r="K50" s="267"/>
    </row>
    <row r="51" spans="2:11" ht="15" customHeight="1" x14ac:dyDescent="0.2">
      <c r="B51" s="265" t="s">
        <v>236</v>
      </c>
      <c r="C51" s="266" t="s">
        <v>237</v>
      </c>
      <c r="D51" s="35"/>
      <c r="E51" s="35"/>
      <c r="F51" s="35"/>
      <c r="G51" s="35"/>
      <c r="H51" s="35"/>
      <c r="I51" s="35"/>
      <c r="J51" s="35"/>
      <c r="K51" s="267"/>
    </row>
    <row r="52" spans="2:11" ht="15" customHeight="1" x14ac:dyDescent="0.2">
      <c r="B52" s="268" t="s">
        <v>238</v>
      </c>
      <c r="C52" s="269" t="s">
        <v>239</v>
      </c>
      <c r="D52" s="40"/>
      <c r="E52" s="40"/>
      <c r="F52" s="40"/>
      <c r="G52" s="40"/>
      <c r="H52" s="40"/>
      <c r="I52" s="40"/>
      <c r="J52" s="40"/>
      <c r="K52" s="270"/>
    </row>
    <row r="53" spans="2:11" ht="26.25" customHeight="1" x14ac:dyDescent="0.2">
      <c r="B53" s="268" t="s">
        <v>240</v>
      </c>
      <c r="C53" s="547" t="s">
        <v>241</v>
      </c>
      <c r="D53" s="548"/>
      <c r="E53" s="548"/>
      <c r="F53" s="548"/>
      <c r="G53" s="548"/>
      <c r="H53" s="548"/>
      <c r="I53" s="548"/>
      <c r="J53" s="548"/>
      <c r="K53" s="549"/>
    </row>
    <row r="54" spans="2:11" ht="15" customHeight="1" x14ac:dyDescent="0.2">
      <c r="B54" s="271"/>
      <c r="C54" s="272" t="s">
        <v>242</v>
      </c>
      <c r="D54" s="41"/>
      <c r="E54" s="41"/>
      <c r="F54" s="41"/>
      <c r="G54" s="41"/>
      <c r="H54" s="41"/>
      <c r="I54" s="41"/>
      <c r="J54" s="41"/>
      <c r="K54" s="273"/>
    </row>
    <row r="55" spans="2:11" ht="15" customHeight="1" x14ac:dyDescent="0.2">
      <c r="B55" s="268" t="s">
        <v>243</v>
      </c>
      <c r="C55" s="547" t="s">
        <v>244</v>
      </c>
      <c r="D55" s="550"/>
      <c r="E55" s="550"/>
      <c r="F55" s="550"/>
      <c r="G55" s="550"/>
      <c r="H55" s="550"/>
      <c r="I55" s="550"/>
      <c r="J55" s="550"/>
      <c r="K55" s="551"/>
    </row>
    <row r="56" spans="2:11" x14ac:dyDescent="0.2">
      <c r="B56" s="271"/>
      <c r="C56" s="272" t="s">
        <v>245</v>
      </c>
      <c r="D56" s="274"/>
      <c r="E56" s="274"/>
      <c r="F56" s="274"/>
      <c r="G56" s="274"/>
      <c r="H56" s="274"/>
      <c r="I56" s="275"/>
      <c r="J56" s="275"/>
      <c r="K56" s="273"/>
    </row>
    <row r="57" spans="2:11" ht="15" customHeight="1" x14ac:dyDescent="0.2">
      <c r="B57" s="268" t="s">
        <v>246</v>
      </c>
      <c r="C57" s="552" t="s">
        <v>247</v>
      </c>
      <c r="D57" s="548"/>
      <c r="E57" s="548"/>
      <c r="F57" s="548"/>
      <c r="G57" s="548"/>
      <c r="H57" s="548"/>
      <c r="I57" s="548"/>
      <c r="J57" s="548"/>
      <c r="K57" s="551"/>
    </row>
    <row r="58" spans="2:11" x14ac:dyDescent="0.2">
      <c r="B58" s="276"/>
      <c r="C58" s="553"/>
      <c r="D58" s="553"/>
      <c r="E58" s="553"/>
      <c r="F58" s="553"/>
      <c r="G58" s="553"/>
      <c r="H58" s="553"/>
      <c r="I58" s="553"/>
      <c r="J58" s="553"/>
      <c r="K58" s="554"/>
    </row>
    <row r="59" spans="2:11" ht="15" customHeight="1" x14ac:dyDescent="0.2">
      <c r="B59" s="271"/>
      <c r="C59" s="277" t="s">
        <v>248</v>
      </c>
      <c r="D59" s="41"/>
      <c r="E59" s="41"/>
      <c r="F59" s="41"/>
      <c r="G59" s="272"/>
      <c r="H59" s="272"/>
      <c r="I59" s="41"/>
      <c r="J59" s="41"/>
      <c r="K59" s="273"/>
    </row>
    <row r="60" spans="2:11" ht="15" customHeight="1" thickBot="1" x14ac:dyDescent="0.25">
      <c r="B60" s="1"/>
      <c r="C60" s="278"/>
      <c r="G60" s="1"/>
      <c r="H60" s="1"/>
    </row>
    <row r="61" spans="2:11" ht="15" customHeight="1" thickBot="1" x14ac:dyDescent="0.25">
      <c r="B61" s="163" t="s">
        <v>43</v>
      </c>
      <c r="D61" s="453">
        <f>'WTP Monthly Rept'!T49</f>
        <v>0</v>
      </c>
      <c r="E61" s="454"/>
      <c r="G61" s="163" t="s">
        <v>49</v>
      </c>
      <c r="I61" s="11">
        <f>'Monthly Summary'!I43</f>
        <v>0</v>
      </c>
    </row>
    <row r="62" spans="2:11" ht="13.5" thickBot="1" x14ac:dyDescent="0.25"/>
    <row r="63" spans="2:11" ht="13.5" thickBot="1" x14ac:dyDescent="0.25">
      <c r="G63" s="163" t="s">
        <v>45</v>
      </c>
      <c r="I63" s="453">
        <f>'Monthly Summary'!I45</f>
        <v>0</v>
      </c>
      <c r="J63" s="454"/>
    </row>
    <row r="64" spans="2:11" x14ac:dyDescent="0.2">
      <c r="B64" s="511"/>
      <c r="C64" s="512"/>
      <c r="H64" s="261"/>
      <c r="I64" s="449"/>
    </row>
    <row r="65" spans="8:9" x14ac:dyDescent="0.2">
      <c r="H65" s="261"/>
      <c r="I65" s="261"/>
    </row>
  </sheetData>
  <sheetProtection sheet="1" objects="1" scenarios="1" selectLockedCells="1"/>
  <mergeCells count="12">
    <mergeCell ref="D1:I1"/>
    <mergeCell ref="B8:K8"/>
    <mergeCell ref="B9:D9"/>
    <mergeCell ref="I9:J9"/>
    <mergeCell ref="F4:G4"/>
    <mergeCell ref="E9:H9"/>
    <mergeCell ref="F5:G5"/>
    <mergeCell ref="B64:C64"/>
    <mergeCell ref="I13:J13"/>
    <mergeCell ref="C53:K53"/>
    <mergeCell ref="C55:K55"/>
    <mergeCell ref="C57:K58"/>
  </mergeCells>
  <pageMargins left="0.7" right="0.7" top="0.75" bottom="0.75" header="0.3" footer="0.3"/>
  <pageSetup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4"/>
  <sheetViews>
    <sheetView workbookViewId="0">
      <selection activeCell="I6" sqref="I6"/>
    </sheetView>
  </sheetViews>
  <sheetFormatPr defaultRowHeight="12.75" x14ac:dyDescent="0.2"/>
  <cols>
    <col min="1" max="1" width="5.42578125" customWidth="1"/>
    <col min="2" max="4" width="12.7109375" customWidth="1"/>
    <col min="5" max="5" width="12.85546875" customWidth="1"/>
    <col min="6" max="6" width="10.140625" customWidth="1"/>
    <col min="7" max="7" width="11" customWidth="1"/>
    <col min="8" max="8" width="10.5703125" customWidth="1"/>
    <col min="9" max="9" width="13.85546875" bestFit="1" customWidth="1"/>
    <col min="10" max="10" width="9.85546875" customWidth="1"/>
    <col min="11" max="11" width="35.42578125" customWidth="1"/>
    <col min="25" max="25" width="21.7109375" customWidth="1"/>
  </cols>
  <sheetData>
    <row r="1" spans="1:17" ht="15" x14ac:dyDescent="0.25">
      <c r="C1" s="251"/>
      <c r="D1" s="555" t="s">
        <v>295</v>
      </c>
      <c r="E1" s="555"/>
      <c r="F1" s="556"/>
      <c r="G1" s="556"/>
      <c r="H1" s="556"/>
      <c r="I1" s="556"/>
      <c r="J1" s="252"/>
      <c r="K1" s="252"/>
      <c r="L1" s="252"/>
      <c r="M1" s="252"/>
      <c r="N1" s="252"/>
      <c r="O1" s="252"/>
      <c r="P1" s="252"/>
      <c r="Q1" s="252"/>
    </row>
    <row r="2" spans="1:17" ht="20.25" x14ac:dyDescent="0.3">
      <c r="C2" s="251"/>
      <c r="D2" s="288"/>
      <c r="E2" s="288"/>
      <c r="F2" s="72"/>
      <c r="G2" s="72"/>
      <c r="H2" s="72"/>
      <c r="I2" s="72"/>
      <c r="J2" s="252"/>
      <c r="K2" s="252"/>
      <c r="L2" s="252"/>
      <c r="M2" s="252"/>
      <c r="N2" s="252"/>
      <c r="O2" s="252"/>
      <c r="P2" s="252"/>
      <c r="Q2" s="252"/>
    </row>
    <row r="3" spans="1:17" ht="15" customHeight="1" thickBot="1" x14ac:dyDescent="0.25">
      <c r="D3" s="252"/>
      <c r="E3" s="252"/>
      <c r="F3" s="252"/>
      <c r="G3" s="252"/>
    </row>
    <row r="4" spans="1:17" ht="15" customHeight="1" thickBot="1" x14ac:dyDescent="0.25">
      <c r="B4" s="213" t="s">
        <v>0</v>
      </c>
      <c r="C4" s="11">
        <f>'Monthly Summary'!B4</f>
        <v>0</v>
      </c>
      <c r="D4" s="2"/>
      <c r="E4" s="213" t="s">
        <v>1</v>
      </c>
      <c r="F4" s="565">
        <f>'Monthly Summary'!B5</f>
        <v>0</v>
      </c>
      <c r="G4" s="566"/>
      <c r="H4" s="213" t="s">
        <v>32</v>
      </c>
      <c r="I4" s="223">
        <f>'WTP Monthly Rept'!L2</f>
        <v>0</v>
      </c>
      <c r="J4" s="213" t="s">
        <v>4</v>
      </c>
      <c r="K4" s="11">
        <f>'Monthly Summary'!J6</f>
        <v>0</v>
      </c>
      <c r="L4" s="164"/>
    </row>
    <row r="5" spans="1:17" ht="15" customHeight="1" thickBot="1" x14ac:dyDescent="0.25">
      <c r="B5" s="213" t="s">
        <v>2</v>
      </c>
      <c r="C5" s="394">
        <f>'Monthly Summary'!E4</f>
        <v>0</v>
      </c>
      <c r="D5" s="2"/>
      <c r="E5" s="213" t="s">
        <v>3</v>
      </c>
      <c r="F5" s="565">
        <f>'Monthly Summary'!G5</f>
        <v>0</v>
      </c>
      <c r="G5" s="566"/>
      <c r="H5" s="213" t="s">
        <v>33</v>
      </c>
      <c r="I5" s="223">
        <f>'WTP Monthly Rept'!N2</f>
        <v>0</v>
      </c>
      <c r="J5" s="213" t="s">
        <v>5</v>
      </c>
      <c r="K5" s="437">
        <f>'WTP Monthly Rept'!M5</f>
        <v>0</v>
      </c>
      <c r="L5" s="164"/>
    </row>
    <row r="6" spans="1:17" ht="15" customHeight="1" x14ac:dyDescent="0.25">
      <c r="D6" s="253"/>
      <c r="E6" s="296"/>
      <c r="F6" s="7"/>
      <c r="G6" s="7"/>
      <c r="H6" s="297"/>
      <c r="I6" s="255"/>
      <c r="L6" s="254"/>
      <c r="M6" s="255"/>
      <c r="N6" s="255"/>
    </row>
    <row r="7" spans="1:17" ht="13.5" thickBot="1" x14ac:dyDescent="0.25">
      <c r="A7" s="2"/>
      <c r="B7" s="2"/>
      <c r="C7" s="256"/>
      <c r="D7" s="257"/>
      <c r="E7" s="257"/>
      <c r="F7" s="257"/>
      <c r="G7" s="257"/>
      <c r="H7" s="257"/>
      <c r="I7" s="257"/>
      <c r="J7" s="257"/>
      <c r="K7" s="256"/>
      <c r="L7" s="256"/>
      <c r="M7" s="256"/>
    </row>
    <row r="8" spans="1:17" ht="24" customHeight="1" thickBot="1" x14ac:dyDescent="0.25">
      <c r="A8" s="258"/>
      <c r="B8" s="557" t="s">
        <v>307</v>
      </c>
      <c r="C8" s="558"/>
      <c r="D8" s="558"/>
      <c r="E8" s="558"/>
      <c r="F8" s="558"/>
      <c r="G8" s="558"/>
      <c r="H8" s="558"/>
      <c r="I8" s="558"/>
      <c r="J8" s="558"/>
      <c r="K8" s="559"/>
    </row>
    <row r="9" spans="1:17" ht="12.75" customHeight="1" x14ac:dyDescent="0.2">
      <c r="A9" s="12"/>
      <c r="B9" s="560" t="s">
        <v>206</v>
      </c>
      <c r="C9" s="561"/>
      <c r="D9" s="562"/>
      <c r="E9" s="560" t="s">
        <v>207</v>
      </c>
      <c r="F9" s="563"/>
      <c r="G9" s="563"/>
      <c r="H9" s="567"/>
      <c r="I9" s="563" t="s">
        <v>208</v>
      </c>
      <c r="J9" s="564"/>
      <c r="K9" s="365"/>
    </row>
    <row r="10" spans="1:17" x14ac:dyDescent="0.2">
      <c r="A10" s="259"/>
      <c r="B10" s="377" t="s">
        <v>34</v>
      </c>
      <c r="C10" s="370" t="s">
        <v>209</v>
      </c>
      <c r="D10" s="371" t="s">
        <v>210</v>
      </c>
      <c r="E10" s="372" t="s">
        <v>211</v>
      </c>
      <c r="F10" s="373" t="s">
        <v>212</v>
      </c>
      <c r="G10" s="378" t="s">
        <v>212</v>
      </c>
      <c r="H10" s="379" t="s">
        <v>213</v>
      </c>
      <c r="I10" s="380" t="s">
        <v>71</v>
      </c>
      <c r="J10" s="381" t="s">
        <v>71</v>
      </c>
      <c r="K10" s="365"/>
    </row>
    <row r="11" spans="1:17" ht="15" customHeight="1" x14ac:dyDescent="0.2">
      <c r="A11" s="259"/>
      <c r="B11" s="377" t="s">
        <v>214</v>
      </c>
      <c r="C11" s="370" t="s">
        <v>215</v>
      </c>
      <c r="D11" s="371" t="s">
        <v>216</v>
      </c>
      <c r="E11" s="372" t="s">
        <v>216</v>
      </c>
      <c r="F11" s="373" t="s">
        <v>217</v>
      </c>
      <c r="G11" s="378" t="s">
        <v>218</v>
      </c>
      <c r="H11" s="379" t="s">
        <v>219</v>
      </c>
      <c r="I11" s="380" t="s">
        <v>220</v>
      </c>
      <c r="J11" s="371" t="s">
        <v>221</v>
      </c>
      <c r="K11" s="365"/>
    </row>
    <row r="12" spans="1:17" x14ac:dyDescent="0.2">
      <c r="A12" s="301" t="s">
        <v>6</v>
      </c>
      <c r="B12" s="382" t="s">
        <v>222</v>
      </c>
      <c r="C12" s="370" t="s">
        <v>223</v>
      </c>
      <c r="D12" s="371" t="s">
        <v>224</v>
      </c>
      <c r="E12" s="372" t="s">
        <v>225</v>
      </c>
      <c r="F12" s="373" t="s">
        <v>226</v>
      </c>
      <c r="G12" s="383" t="s">
        <v>227</v>
      </c>
      <c r="H12" s="374" t="s">
        <v>228</v>
      </c>
      <c r="I12" s="375" t="s">
        <v>229</v>
      </c>
      <c r="J12" s="376" t="s">
        <v>230</v>
      </c>
      <c r="K12" s="365"/>
    </row>
    <row r="13" spans="1:17" ht="18" customHeight="1" thickBot="1" x14ac:dyDescent="0.25">
      <c r="A13" s="260"/>
      <c r="B13" s="384"/>
      <c r="C13" s="385" t="s">
        <v>71</v>
      </c>
      <c r="D13" s="386" t="s">
        <v>71</v>
      </c>
      <c r="E13" s="387" t="s">
        <v>70</v>
      </c>
      <c r="F13" s="385" t="s">
        <v>231</v>
      </c>
      <c r="G13" s="385" t="s">
        <v>71</v>
      </c>
      <c r="H13" s="386" t="s">
        <v>70</v>
      </c>
      <c r="I13" s="545" t="s">
        <v>232</v>
      </c>
      <c r="J13" s="546"/>
      <c r="K13" s="388" t="s">
        <v>233</v>
      </c>
    </row>
    <row r="14" spans="1:17" s="261" customFormat="1" ht="18" customHeight="1" x14ac:dyDescent="0.2">
      <c r="A14" s="207">
        <v>1</v>
      </c>
      <c r="B14" s="209"/>
      <c r="C14" s="154"/>
      <c r="D14" s="235"/>
      <c r="E14" s="157"/>
      <c r="F14" s="438"/>
      <c r="G14" s="396"/>
      <c r="H14" s="396"/>
      <c r="I14" s="154"/>
      <c r="J14" s="235"/>
      <c r="K14" s="390"/>
      <c r="L14"/>
      <c r="M14"/>
      <c r="N14"/>
      <c r="O14"/>
      <c r="P14"/>
      <c r="Q14"/>
    </row>
    <row r="15" spans="1:17" ht="18" customHeight="1" x14ac:dyDescent="0.2">
      <c r="A15" s="208">
        <v>2</v>
      </c>
      <c r="B15" s="210"/>
      <c r="C15" s="234"/>
      <c r="D15" s="159"/>
      <c r="E15" s="158"/>
      <c r="F15" s="439"/>
      <c r="G15" s="397"/>
      <c r="H15" s="397"/>
      <c r="I15" s="234"/>
      <c r="J15" s="159"/>
      <c r="K15" s="389"/>
    </row>
    <row r="16" spans="1:17" s="261" customFormat="1" ht="18" customHeight="1" x14ac:dyDescent="0.2">
      <c r="A16" s="19">
        <v>3</v>
      </c>
      <c r="B16" s="211"/>
      <c r="C16" s="29"/>
      <c r="D16" s="31"/>
      <c r="E16" s="30"/>
      <c r="F16" s="440"/>
      <c r="G16" s="398"/>
      <c r="H16" s="398"/>
      <c r="I16" s="29"/>
      <c r="J16" s="31"/>
      <c r="K16" s="366"/>
      <c r="L16"/>
      <c r="M16"/>
      <c r="N16"/>
      <c r="O16"/>
      <c r="P16"/>
      <c r="Q16"/>
    </row>
    <row r="17" spans="1:17" ht="18" customHeight="1" x14ac:dyDescent="0.2">
      <c r="A17" s="19">
        <v>4</v>
      </c>
      <c r="B17" s="211"/>
      <c r="C17" s="29"/>
      <c r="D17" s="31"/>
      <c r="E17" s="30"/>
      <c r="F17" s="440"/>
      <c r="G17" s="398"/>
      <c r="H17" s="398"/>
      <c r="I17" s="29"/>
      <c r="J17" s="31"/>
      <c r="K17" s="366"/>
    </row>
    <row r="18" spans="1:17" s="261" customFormat="1" ht="18" customHeight="1" x14ac:dyDescent="0.2">
      <c r="A18" s="208">
        <v>5</v>
      </c>
      <c r="B18" s="210"/>
      <c r="C18" s="234"/>
      <c r="D18" s="159"/>
      <c r="E18" s="158"/>
      <c r="F18" s="439"/>
      <c r="G18" s="397"/>
      <c r="H18" s="397"/>
      <c r="I18" s="234"/>
      <c r="J18" s="159"/>
      <c r="K18" s="389"/>
      <c r="L18"/>
      <c r="M18"/>
      <c r="N18"/>
      <c r="O18"/>
      <c r="P18"/>
      <c r="Q18"/>
    </row>
    <row r="19" spans="1:17" ht="18" customHeight="1" x14ac:dyDescent="0.2">
      <c r="A19" s="208">
        <v>6</v>
      </c>
      <c r="B19" s="210"/>
      <c r="C19" s="234"/>
      <c r="D19" s="159"/>
      <c r="E19" s="158"/>
      <c r="F19" s="439"/>
      <c r="G19" s="397"/>
      <c r="H19" s="397"/>
      <c r="I19" s="234"/>
      <c r="J19" s="159"/>
      <c r="K19" s="389"/>
    </row>
    <row r="20" spans="1:17" s="261" customFormat="1" ht="18" customHeight="1" x14ac:dyDescent="0.2">
      <c r="A20" s="19">
        <v>7</v>
      </c>
      <c r="B20" s="211"/>
      <c r="C20" s="29"/>
      <c r="D20" s="31"/>
      <c r="E20" s="30"/>
      <c r="F20" s="440"/>
      <c r="G20" s="398"/>
      <c r="H20" s="398"/>
      <c r="I20" s="29"/>
      <c r="J20" s="31"/>
      <c r="K20" s="366"/>
      <c r="L20"/>
      <c r="M20"/>
      <c r="N20"/>
      <c r="O20"/>
      <c r="P20"/>
      <c r="Q20"/>
    </row>
    <row r="21" spans="1:17" ht="18" customHeight="1" x14ac:dyDescent="0.2">
      <c r="A21" s="19">
        <v>8</v>
      </c>
      <c r="B21" s="211"/>
      <c r="C21" s="29"/>
      <c r="D21" s="31"/>
      <c r="E21" s="30"/>
      <c r="F21" s="440"/>
      <c r="G21" s="398"/>
      <c r="H21" s="398"/>
      <c r="I21" s="29"/>
      <c r="J21" s="31"/>
      <c r="K21" s="366"/>
    </row>
    <row r="22" spans="1:17" s="261" customFormat="1" ht="18" customHeight="1" x14ac:dyDescent="0.2">
      <c r="A22" s="208">
        <v>9</v>
      </c>
      <c r="B22" s="210"/>
      <c r="C22" s="234"/>
      <c r="D22" s="159"/>
      <c r="E22" s="158"/>
      <c r="F22" s="439"/>
      <c r="G22" s="397"/>
      <c r="H22" s="397"/>
      <c r="I22" s="234"/>
      <c r="J22" s="159"/>
      <c r="K22" s="389"/>
      <c r="L22"/>
      <c r="M22"/>
      <c r="N22"/>
      <c r="O22"/>
      <c r="P22"/>
      <c r="Q22"/>
    </row>
    <row r="23" spans="1:17" ht="18" customHeight="1" x14ac:dyDescent="0.2">
      <c r="A23" s="208">
        <v>10</v>
      </c>
      <c r="B23" s="210"/>
      <c r="C23" s="234"/>
      <c r="D23" s="159"/>
      <c r="E23" s="158"/>
      <c r="F23" s="439"/>
      <c r="G23" s="397"/>
      <c r="H23" s="397"/>
      <c r="I23" s="234"/>
      <c r="J23" s="159"/>
      <c r="K23" s="389"/>
    </row>
    <row r="24" spans="1:17" s="261" customFormat="1" ht="18" customHeight="1" x14ac:dyDescent="0.2">
      <c r="A24" s="19">
        <v>11</v>
      </c>
      <c r="B24" s="211"/>
      <c r="C24" s="29"/>
      <c r="D24" s="31"/>
      <c r="E24" s="30"/>
      <c r="F24" s="440"/>
      <c r="G24" s="398"/>
      <c r="H24" s="398"/>
      <c r="I24" s="29"/>
      <c r="J24" s="31"/>
      <c r="K24" s="366"/>
      <c r="L24"/>
      <c r="M24"/>
      <c r="N24"/>
      <c r="O24"/>
      <c r="P24"/>
      <c r="Q24"/>
    </row>
    <row r="25" spans="1:17" ht="18" customHeight="1" x14ac:dyDescent="0.2">
      <c r="A25" s="19">
        <v>12</v>
      </c>
      <c r="B25" s="211"/>
      <c r="C25" s="29"/>
      <c r="D25" s="31"/>
      <c r="E25" s="30"/>
      <c r="F25" s="440"/>
      <c r="G25" s="398"/>
      <c r="H25" s="398"/>
      <c r="I25" s="29"/>
      <c r="J25" s="31"/>
      <c r="K25" s="366"/>
    </row>
    <row r="26" spans="1:17" s="261" customFormat="1" ht="18" customHeight="1" x14ac:dyDescent="0.2">
      <c r="A26" s="208">
        <v>13</v>
      </c>
      <c r="B26" s="210"/>
      <c r="C26" s="234"/>
      <c r="D26" s="159"/>
      <c r="E26" s="158"/>
      <c r="F26" s="439"/>
      <c r="G26" s="397"/>
      <c r="H26" s="397"/>
      <c r="I26" s="234"/>
      <c r="J26" s="159"/>
      <c r="K26" s="389"/>
      <c r="L26"/>
      <c r="M26"/>
      <c r="N26"/>
      <c r="O26"/>
      <c r="P26"/>
      <c r="Q26"/>
    </row>
    <row r="27" spans="1:17" ht="18" customHeight="1" x14ac:dyDescent="0.2">
      <c r="A27" s="208">
        <v>14</v>
      </c>
      <c r="B27" s="210"/>
      <c r="C27" s="234"/>
      <c r="D27" s="159"/>
      <c r="E27" s="158"/>
      <c r="F27" s="439"/>
      <c r="G27" s="397"/>
      <c r="H27" s="397"/>
      <c r="I27" s="234"/>
      <c r="J27" s="159"/>
      <c r="K27" s="389"/>
    </row>
    <row r="28" spans="1:17" s="261" customFormat="1" ht="18" customHeight="1" x14ac:dyDescent="0.2">
      <c r="A28" s="19">
        <v>15</v>
      </c>
      <c r="B28" s="211"/>
      <c r="C28" s="29"/>
      <c r="D28" s="31"/>
      <c r="E28" s="30"/>
      <c r="F28" s="440"/>
      <c r="G28" s="398"/>
      <c r="H28" s="398"/>
      <c r="I28" s="29"/>
      <c r="J28" s="31"/>
      <c r="K28" s="366"/>
      <c r="L28"/>
      <c r="M28"/>
      <c r="N28"/>
      <c r="O28"/>
      <c r="P28"/>
      <c r="Q28"/>
    </row>
    <row r="29" spans="1:17" ht="18" customHeight="1" x14ac:dyDescent="0.2">
      <c r="A29" s="19">
        <v>16</v>
      </c>
      <c r="B29" s="211"/>
      <c r="C29" s="29"/>
      <c r="D29" s="31"/>
      <c r="E29" s="30"/>
      <c r="F29" s="440"/>
      <c r="G29" s="398"/>
      <c r="H29" s="398"/>
      <c r="I29" s="29"/>
      <c r="J29" s="31"/>
      <c r="K29" s="366"/>
    </row>
    <row r="30" spans="1:17" s="261" customFormat="1" ht="18" customHeight="1" x14ac:dyDescent="0.2">
      <c r="A30" s="208">
        <v>17</v>
      </c>
      <c r="B30" s="210"/>
      <c r="C30" s="234"/>
      <c r="D30" s="159"/>
      <c r="E30" s="158"/>
      <c r="F30" s="439"/>
      <c r="G30" s="397"/>
      <c r="H30" s="397"/>
      <c r="I30" s="234"/>
      <c r="J30" s="159"/>
      <c r="K30" s="389"/>
      <c r="L30"/>
      <c r="M30"/>
      <c r="N30"/>
      <c r="O30"/>
      <c r="P30"/>
      <c r="Q30"/>
    </row>
    <row r="31" spans="1:17" ht="18" customHeight="1" x14ac:dyDescent="0.2">
      <c r="A31" s="208">
        <v>18</v>
      </c>
      <c r="B31" s="210"/>
      <c r="C31" s="234"/>
      <c r="D31" s="159"/>
      <c r="E31" s="158"/>
      <c r="F31" s="439"/>
      <c r="G31" s="397"/>
      <c r="H31" s="397"/>
      <c r="I31" s="234"/>
      <c r="J31" s="159"/>
      <c r="K31" s="389"/>
    </row>
    <row r="32" spans="1:17" s="261" customFormat="1" ht="18" customHeight="1" x14ac:dyDescent="0.2">
      <c r="A32" s="19">
        <v>19</v>
      </c>
      <c r="B32" s="211"/>
      <c r="C32" s="29"/>
      <c r="D32" s="31"/>
      <c r="E32" s="30"/>
      <c r="F32" s="440"/>
      <c r="G32" s="398"/>
      <c r="H32" s="398"/>
      <c r="I32" s="29"/>
      <c r="J32" s="31"/>
      <c r="K32" s="366"/>
      <c r="L32"/>
      <c r="M32"/>
      <c r="N32"/>
      <c r="O32"/>
      <c r="P32"/>
      <c r="Q32"/>
    </row>
    <row r="33" spans="1:17" ht="18" customHeight="1" x14ac:dyDescent="0.2">
      <c r="A33" s="19">
        <v>20</v>
      </c>
      <c r="B33" s="211"/>
      <c r="C33" s="29"/>
      <c r="D33" s="31"/>
      <c r="E33" s="30"/>
      <c r="F33" s="440"/>
      <c r="G33" s="398"/>
      <c r="H33" s="398"/>
      <c r="I33" s="29"/>
      <c r="J33" s="31"/>
      <c r="K33" s="366"/>
    </row>
    <row r="34" spans="1:17" s="261" customFormat="1" ht="18" customHeight="1" x14ac:dyDescent="0.2">
      <c r="A34" s="208">
        <v>21</v>
      </c>
      <c r="B34" s="210"/>
      <c r="C34" s="234"/>
      <c r="D34" s="159"/>
      <c r="E34" s="158"/>
      <c r="F34" s="439"/>
      <c r="G34" s="397"/>
      <c r="H34" s="397"/>
      <c r="I34" s="234"/>
      <c r="J34" s="159"/>
      <c r="K34" s="389"/>
      <c r="L34"/>
      <c r="M34"/>
      <c r="N34"/>
      <c r="O34"/>
      <c r="P34"/>
      <c r="Q34"/>
    </row>
    <row r="35" spans="1:17" ht="18" customHeight="1" x14ac:dyDescent="0.2">
      <c r="A35" s="208">
        <v>22</v>
      </c>
      <c r="B35" s="210"/>
      <c r="C35" s="234"/>
      <c r="D35" s="159"/>
      <c r="E35" s="158"/>
      <c r="F35" s="439"/>
      <c r="G35" s="397"/>
      <c r="H35" s="397"/>
      <c r="I35" s="234"/>
      <c r="J35" s="159"/>
      <c r="K35" s="389"/>
    </row>
    <row r="36" spans="1:17" s="261" customFormat="1" ht="18" customHeight="1" x14ac:dyDescent="0.2">
      <c r="A36" s="19">
        <v>23</v>
      </c>
      <c r="B36" s="211"/>
      <c r="C36" s="29"/>
      <c r="D36" s="31"/>
      <c r="E36" s="30"/>
      <c r="F36" s="440"/>
      <c r="G36" s="398"/>
      <c r="H36" s="398"/>
      <c r="I36" s="29"/>
      <c r="J36" s="31"/>
      <c r="K36" s="366"/>
      <c r="L36"/>
      <c r="M36"/>
      <c r="N36"/>
      <c r="O36"/>
      <c r="P36"/>
      <c r="Q36"/>
    </row>
    <row r="37" spans="1:17" ht="18" customHeight="1" x14ac:dyDescent="0.2">
      <c r="A37" s="19">
        <v>24</v>
      </c>
      <c r="B37" s="211"/>
      <c r="C37" s="29"/>
      <c r="D37" s="31"/>
      <c r="E37" s="30"/>
      <c r="F37" s="440"/>
      <c r="G37" s="398"/>
      <c r="H37" s="398"/>
      <c r="I37" s="29"/>
      <c r="J37" s="31"/>
      <c r="K37" s="366"/>
    </row>
    <row r="38" spans="1:17" s="261" customFormat="1" ht="18" customHeight="1" x14ac:dyDescent="0.2">
      <c r="A38" s="208">
        <v>25</v>
      </c>
      <c r="B38" s="210"/>
      <c r="C38" s="234"/>
      <c r="D38" s="159"/>
      <c r="E38" s="158"/>
      <c r="F38" s="439"/>
      <c r="G38" s="397"/>
      <c r="H38" s="397"/>
      <c r="I38" s="234"/>
      <c r="J38" s="159"/>
      <c r="K38" s="389"/>
      <c r="L38"/>
      <c r="M38"/>
      <c r="N38"/>
      <c r="O38"/>
      <c r="P38"/>
      <c r="Q38"/>
    </row>
    <row r="39" spans="1:17" ht="18" customHeight="1" x14ac:dyDescent="0.2">
      <c r="A39" s="208">
        <v>26</v>
      </c>
      <c r="B39" s="210"/>
      <c r="C39" s="234"/>
      <c r="D39" s="159"/>
      <c r="E39" s="158"/>
      <c r="F39" s="439"/>
      <c r="G39" s="397"/>
      <c r="H39" s="397"/>
      <c r="I39" s="234"/>
      <c r="J39" s="159"/>
      <c r="K39" s="389"/>
    </row>
    <row r="40" spans="1:17" s="261" customFormat="1" ht="18" customHeight="1" x14ac:dyDescent="0.2">
      <c r="A40" s="19">
        <v>27</v>
      </c>
      <c r="B40" s="211"/>
      <c r="C40" s="29"/>
      <c r="D40" s="31"/>
      <c r="E40" s="30"/>
      <c r="F40" s="440"/>
      <c r="G40" s="398"/>
      <c r="H40" s="398"/>
      <c r="I40" s="29"/>
      <c r="J40" s="31"/>
      <c r="K40" s="366"/>
      <c r="L40"/>
      <c r="M40"/>
      <c r="N40"/>
      <c r="O40"/>
      <c r="P40"/>
      <c r="Q40"/>
    </row>
    <row r="41" spans="1:17" ht="18" customHeight="1" x14ac:dyDescent="0.2">
      <c r="A41" s="19">
        <v>28</v>
      </c>
      <c r="B41" s="211"/>
      <c r="C41" s="29"/>
      <c r="D41" s="31"/>
      <c r="E41" s="30"/>
      <c r="F41" s="440"/>
      <c r="G41" s="398"/>
      <c r="H41" s="398"/>
      <c r="I41" s="29"/>
      <c r="J41" s="31"/>
      <c r="K41" s="366"/>
    </row>
    <row r="42" spans="1:17" s="261" customFormat="1" ht="18" customHeight="1" x14ac:dyDescent="0.2">
      <c r="A42" s="208">
        <v>29</v>
      </c>
      <c r="B42" s="210"/>
      <c r="C42" s="234"/>
      <c r="D42" s="159"/>
      <c r="E42" s="158"/>
      <c r="F42" s="439"/>
      <c r="G42" s="397"/>
      <c r="H42" s="397"/>
      <c r="I42" s="234"/>
      <c r="J42" s="159"/>
      <c r="K42" s="389"/>
      <c r="L42"/>
      <c r="M42"/>
      <c r="N42"/>
      <c r="O42"/>
      <c r="P42"/>
      <c r="Q42"/>
    </row>
    <row r="43" spans="1:17" ht="18" customHeight="1" x14ac:dyDescent="0.2">
      <c r="A43" s="208">
        <v>30</v>
      </c>
      <c r="B43" s="210"/>
      <c r="C43" s="234"/>
      <c r="D43" s="159"/>
      <c r="E43" s="158"/>
      <c r="F43" s="439"/>
      <c r="G43" s="397"/>
      <c r="H43" s="397"/>
      <c r="I43" s="234"/>
      <c r="J43" s="159"/>
      <c r="K43" s="389"/>
    </row>
    <row r="44" spans="1:17" ht="18" customHeight="1" thickBot="1" x14ac:dyDescent="0.25">
      <c r="A44" s="20">
        <v>31</v>
      </c>
      <c r="B44" s="211"/>
      <c r="C44" s="29"/>
      <c r="D44" s="31"/>
      <c r="E44" s="30"/>
      <c r="F44" s="440"/>
      <c r="G44" s="398"/>
      <c r="H44" s="398"/>
      <c r="I44" s="29"/>
      <c r="J44" s="31"/>
      <c r="K44" s="366"/>
    </row>
    <row r="45" spans="1:17" ht="18" customHeight="1" x14ac:dyDescent="0.2">
      <c r="A45" s="18" t="s">
        <v>34</v>
      </c>
      <c r="B45" s="349">
        <f>SUM(B14:B44)</f>
        <v>0</v>
      </c>
      <c r="C45" s="262"/>
      <c r="D45" s="356"/>
      <c r="E45" s="344"/>
      <c r="F45" s="349">
        <f>SUM(F14:F44)</f>
        <v>0</v>
      </c>
      <c r="G45" s="341"/>
      <c r="H45" s="359"/>
      <c r="I45" s="344"/>
      <c r="J45" s="356"/>
      <c r="K45" s="367"/>
    </row>
    <row r="46" spans="1:17" ht="18" customHeight="1" x14ac:dyDescent="0.2">
      <c r="A46" s="301" t="s">
        <v>70</v>
      </c>
      <c r="B46" s="350">
        <f>IF(ISERROR(MIN(B14:B44)),"",MIN(B14:B44))</f>
        <v>0</v>
      </c>
      <c r="C46" s="342"/>
      <c r="D46" s="357">
        <f>IF(ISERROR(MIN(D14:D44)),"",MIN(D14:D44))</f>
        <v>0</v>
      </c>
      <c r="E46" s="354">
        <f>IF(ISERROR(MIN(E14:E44)),"",MIN(E14:E44))</f>
        <v>0</v>
      </c>
      <c r="F46" s="350">
        <f>IF(ISERROR(MIN(F14:F44)),"",MIN(F14:F44))</f>
        <v>0</v>
      </c>
      <c r="G46" s="343"/>
      <c r="H46" s="357">
        <f>IF(ISERROR(MIN(H14:H44)),"",MIN(H14:H44))</f>
        <v>0</v>
      </c>
      <c r="I46" s="362"/>
      <c r="J46" s="364"/>
      <c r="K46" s="368"/>
    </row>
    <row r="47" spans="1:17" ht="18" customHeight="1" thickBot="1" x14ac:dyDescent="0.25">
      <c r="A47" s="20" t="s">
        <v>71</v>
      </c>
      <c r="B47" s="351">
        <f>MAX(B14:B44)</f>
        <v>0</v>
      </c>
      <c r="C47" s="351">
        <f>MAX(C14:C44)</f>
        <v>0</v>
      </c>
      <c r="D47" s="363">
        <f>MAX(D14:D44)</f>
        <v>0</v>
      </c>
      <c r="E47" s="355"/>
      <c r="F47" s="350">
        <f>MAX(F14:F44)</f>
        <v>0</v>
      </c>
      <c r="G47" s="353">
        <f>MAX(G14:G44)</f>
        <v>0</v>
      </c>
      <c r="H47" s="360"/>
      <c r="I47" s="354">
        <f>MAX(I14:I44)</f>
        <v>0</v>
      </c>
      <c r="J47" s="399">
        <f>MAX(J14:J44)</f>
        <v>0</v>
      </c>
      <c r="K47" s="368"/>
    </row>
    <row r="48" spans="1:17" ht="18" customHeight="1" thickBot="1" x14ac:dyDescent="0.25">
      <c r="A48" s="264" t="s">
        <v>20</v>
      </c>
      <c r="B48" s="352" t="str">
        <f>IF(ISERROR(AVERAGE(B14:B44)),"",AVERAGE(B14:B44))</f>
        <v/>
      </c>
      <c r="C48" s="352" t="str">
        <f>IF(ISERROR(AVERAGE(C14:C44)),"",AVERAGE(C14:C44))</f>
        <v/>
      </c>
      <c r="D48" s="358" t="str">
        <f>IF(ISERROR(AVERAGE(D14:D44)),"",AVERAGE(D14:D44))</f>
        <v/>
      </c>
      <c r="E48" s="355"/>
      <c r="F48" s="263"/>
      <c r="G48" s="263"/>
      <c r="H48" s="361"/>
      <c r="I48" s="445" t="str">
        <f>IF(ISERROR(AVERAGE(I14:I44)),"",AVERAGE(I14:I44))</f>
        <v/>
      </c>
      <c r="J48" s="446" t="str">
        <f>IF(ISERROR(AVERAGE(J14:J44)),"",AVERAGE(J14:J44))</f>
        <v/>
      </c>
      <c r="K48" s="369"/>
    </row>
    <row r="49" spans="2:11" ht="15" customHeight="1" x14ac:dyDescent="0.2"/>
    <row r="50" spans="2:11" ht="15" customHeight="1" x14ac:dyDescent="0.2">
      <c r="B50" s="265" t="s">
        <v>234</v>
      </c>
      <c r="C50" s="266" t="s">
        <v>235</v>
      </c>
      <c r="D50" s="35"/>
      <c r="E50" s="35"/>
      <c r="F50" s="35"/>
      <c r="G50" s="35"/>
      <c r="H50" s="35"/>
      <c r="I50" s="35"/>
      <c r="J50" s="35"/>
      <c r="K50" s="267"/>
    </row>
    <row r="51" spans="2:11" ht="15" customHeight="1" x14ac:dyDescent="0.2">
      <c r="B51" s="265" t="s">
        <v>236</v>
      </c>
      <c r="C51" s="266" t="s">
        <v>237</v>
      </c>
      <c r="D51" s="35"/>
      <c r="E51" s="35"/>
      <c r="F51" s="35"/>
      <c r="G51" s="35"/>
      <c r="H51" s="35"/>
      <c r="I51" s="35"/>
      <c r="J51" s="35"/>
      <c r="K51" s="267"/>
    </row>
    <row r="52" spans="2:11" ht="15" customHeight="1" x14ac:dyDescent="0.2">
      <c r="B52" s="268" t="s">
        <v>238</v>
      </c>
      <c r="C52" s="269" t="s">
        <v>239</v>
      </c>
      <c r="D52" s="40"/>
      <c r="E52" s="40"/>
      <c r="F52" s="40"/>
      <c r="G52" s="40"/>
      <c r="H52" s="40"/>
      <c r="I52" s="40"/>
      <c r="J52" s="40"/>
      <c r="K52" s="270"/>
    </row>
    <row r="53" spans="2:11" ht="26.25" customHeight="1" x14ac:dyDescent="0.2">
      <c r="B53" s="268" t="s">
        <v>240</v>
      </c>
      <c r="C53" s="547" t="s">
        <v>241</v>
      </c>
      <c r="D53" s="548"/>
      <c r="E53" s="548"/>
      <c r="F53" s="548"/>
      <c r="G53" s="548"/>
      <c r="H53" s="548"/>
      <c r="I53" s="548"/>
      <c r="J53" s="548"/>
      <c r="K53" s="549"/>
    </row>
    <row r="54" spans="2:11" ht="15" customHeight="1" x14ac:dyDescent="0.2">
      <c r="B54" s="271"/>
      <c r="C54" s="272" t="s">
        <v>242</v>
      </c>
      <c r="D54" s="41"/>
      <c r="E54" s="41"/>
      <c r="F54" s="41"/>
      <c r="G54" s="41"/>
      <c r="H54" s="41"/>
      <c r="I54" s="41"/>
      <c r="J54" s="41"/>
      <c r="K54" s="273"/>
    </row>
    <row r="55" spans="2:11" ht="15" customHeight="1" x14ac:dyDescent="0.2">
      <c r="B55" s="268" t="s">
        <v>243</v>
      </c>
      <c r="C55" s="547" t="s">
        <v>244</v>
      </c>
      <c r="D55" s="550"/>
      <c r="E55" s="550"/>
      <c r="F55" s="550"/>
      <c r="G55" s="550"/>
      <c r="H55" s="550"/>
      <c r="I55" s="550"/>
      <c r="J55" s="550"/>
      <c r="K55" s="551"/>
    </row>
    <row r="56" spans="2:11" x14ac:dyDescent="0.2">
      <c r="B56" s="271"/>
      <c r="C56" s="272" t="s">
        <v>245</v>
      </c>
      <c r="D56" s="274"/>
      <c r="E56" s="274"/>
      <c r="F56" s="274"/>
      <c r="G56" s="274"/>
      <c r="H56" s="274"/>
      <c r="I56" s="275"/>
      <c r="J56" s="275"/>
      <c r="K56" s="273"/>
    </row>
    <row r="57" spans="2:11" ht="15" customHeight="1" x14ac:dyDescent="0.2">
      <c r="B57" s="268" t="s">
        <v>246</v>
      </c>
      <c r="C57" s="552" t="s">
        <v>247</v>
      </c>
      <c r="D57" s="548"/>
      <c r="E57" s="548"/>
      <c r="F57" s="548"/>
      <c r="G57" s="548"/>
      <c r="H57" s="548"/>
      <c r="I57" s="548"/>
      <c r="J57" s="548"/>
      <c r="K57" s="551"/>
    </row>
    <row r="58" spans="2:11" x14ac:dyDescent="0.2">
      <c r="B58" s="276"/>
      <c r="C58" s="553"/>
      <c r="D58" s="553"/>
      <c r="E58" s="553"/>
      <c r="F58" s="553"/>
      <c r="G58" s="553"/>
      <c r="H58" s="553"/>
      <c r="I58" s="553"/>
      <c r="J58" s="553"/>
      <c r="K58" s="554"/>
    </row>
    <row r="59" spans="2:11" ht="15" customHeight="1" x14ac:dyDescent="0.2">
      <c r="B59" s="271"/>
      <c r="C59" s="277" t="s">
        <v>248</v>
      </c>
      <c r="D59" s="41"/>
      <c r="E59" s="41"/>
      <c r="F59" s="41"/>
      <c r="G59" s="272"/>
      <c r="H59" s="272"/>
      <c r="I59" s="41"/>
      <c r="J59" s="41"/>
      <c r="K59" s="273"/>
    </row>
    <row r="60" spans="2:11" ht="15" customHeight="1" thickBot="1" x14ac:dyDescent="0.25">
      <c r="B60" s="1"/>
      <c r="C60" s="278"/>
      <c r="G60" s="1"/>
      <c r="H60" s="1"/>
    </row>
    <row r="61" spans="2:11" ht="15" customHeight="1" thickBot="1" x14ac:dyDescent="0.25">
      <c r="B61" s="215" t="s">
        <v>43</v>
      </c>
      <c r="C61" s="444"/>
      <c r="D61" s="453">
        <f>'WTP Monthly Rept'!T49</f>
        <v>0</v>
      </c>
      <c r="E61" s="454"/>
      <c r="F61" s="444"/>
      <c r="G61" s="215" t="s">
        <v>49</v>
      </c>
      <c r="H61" s="444"/>
      <c r="I61" s="11">
        <f>'Monthly Summary'!I43</f>
        <v>0</v>
      </c>
      <c r="J61" s="444"/>
    </row>
    <row r="62" spans="2:11" ht="13.5" thickBot="1" x14ac:dyDescent="0.25">
      <c r="B62" s="444"/>
      <c r="C62" s="444"/>
      <c r="D62" s="444"/>
      <c r="E62" s="444"/>
      <c r="F62" s="444"/>
      <c r="G62" s="444"/>
      <c r="H62" s="444"/>
      <c r="I62" s="444"/>
      <c r="J62" s="444"/>
    </row>
    <row r="63" spans="2:11" ht="13.5" thickBot="1" x14ac:dyDescent="0.25">
      <c r="B63" s="444"/>
      <c r="C63" s="444"/>
      <c r="D63" s="444"/>
      <c r="E63" s="444"/>
      <c r="F63" s="444"/>
      <c r="G63" s="215" t="s">
        <v>45</v>
      </c>
      <c r="H63" s="444"/>
      <c r="I63" s="453">
        <f>'Monthly Summary'!I45</f>
        <v>0</v>
      </c>
      <c r="J63" s="454"/>
    </row>
    <row r="64" spans="2:11" x14ac:dyDescent="0.2">
      <c r="B64" s="511"/>
      <c r="C64" s="512"/>
    </row>
  </sheetData>
  <sheetProtection sheet="1" objects="1" scenarios="1" selectLockedCells="1"/>
  <mergeCells count="12">
    <mergeCell ref="D1:I1"/>
    <mergeCell ref="B8:K8"/>
    <mergeCell ref="B9:D9"/>
    <mergeCell ref="I9:J9"/>
    <mergeCell ref="I13:J13"/>
    <mergeCell ref="B64:C64"/>
    <mergeCell ref="F4:G4"/>
    <mergeCell ref="F5:G5"/>
    <mergeCell ref="E9:H9"/>
    <mergeCell ref="C53:K53"/>
    <mergeCell ref="C55:K55"/>
    <mergeCell ref="C57:K58"/>
  </mergeCells>
  <pageMargins left="0.7" right="0.7" top="0.75" bottom="0.75" header="0.3" footer="0.3"/>
  <pageSetup scale="6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64"/>
  <sheetViews>
    <sheetView workbookViewId="0">
      <selection activeCell="I6" sqref="I6"/>
    </sheetView>
  </sheetViews>
  <sheetFormatPr defaultRowHeight="12.75" x14ac:dyDescent="0.2"/>
  <cols>
    <col min="1" max="1" width="5.42578125" customWidth="1"/>
    <col min="2" max="4" width="12.7109375" customWidth="1"/>
    <col min="5" max="5" width="12.85546875" customWidth="1"/>
    <col min="6" max="6" width="10.140625" customWidth="1"/>
    <col min="7" max="7" width="11" customWidth="1"/>
    <col min="8" max="8" width="10.5703125" customWidth="1"/>
    <col min="9" max="9" width="13.85546875" bestFit="1" customWidth="1"/>
    <col min="10" max="10" width="9.85546875" customWidth="1"/>
    <col min="11" max="11" width="35.42578125" customWidth="1"/>
    <col min="25" max="25" width="21.7109375" customWidth="1"/>
  </cols>
  <sheetData>
    <row r="1" spans="1:17" ht="15" x14ac:dyDescent="0.25">
      <c r="C1" s="251"/>
      <c r="D1" s="555" t="s">
        <v>295</v>
      </c>
      <c r="E1" s="555"/>
      <c r="F1" s="556"/>
      <c r="G1" s="556"/>
      <c r="H1" s="556"/>
      <c r="I1" s="556"/>
      <c r="J1" s="252"/>
      <c r="K1" s="252"/>
      <c r="L1" s="252"/>
      <c r="M1" s="252"/>
      <c r="N1" s="252"/>
      <c r="O1" s="252"/>
      <c r="P1" s="252"/>
      <c r="Q1" s="252"/>
    </row>
    <row r="2" spans="1:17" ht="20.25" x14ac:dyDescent="0.3">
      <c r="C2" s="251"/>
      <c r="D2" s="288"/>
      <c r="E2" s="288"/>
      <c r="F2" s="72"/>
      <c r="G2" s="72"/>
      <c r="H2" s="72"/>
      <c r="I2" s="72"/>
      <c r="J2" s="252"/>
      <c r="K2" s="252"/>
      <c r="L2" s="252"/>
      <c r="M2" s="252"/>
      <c r="N2" s="252"/>
      <c r="O2" s="252"/>
      <c r="P2" s="252"/>
      <c r="Q2" s="252"/>
    </row>
    <row r="3" spans="1:17" ht="15" customHeight="1" thickBot="1" x14ac:dyDescent="0.25">
      <c r="D3" s="252"/>
      <c r="E3" s="252"/>
      <c r="F3" s="252"/>
      <c r="G3" s="252"/>
    </row>
    <row r="4" spans="1:17" ht="15" customHeight="1" thickBot="1" x14ac:dyDescent="0.25">
      <c r="B4" s="213" t="s">
        <v>0</v>
      </c>
      <c r="C4" s="11">
        <f>'Monthly Summary'!B4</f>
        <v>0</v>
      </c>
      <c r="D4" s="2"/>
      <c r="E4" s="213" t="s">
        <v>1</v>
      </c>
      <c r="F4" s="565">
        <f>'Monthly Summary'!B5</f>
        <v>0</v>
      </c>
      <c r="G4" s="566"/>
      <c r="H4" s="213" t="s">
        <v>32</v>
      </c>
      <c r="I4" s="223">
        <f>'WTP Monthly Rept'!L2</f>
        <v>0</v>
      </c>
      <c r="J4" s="213" t="s">
        <v>4</v>
      </c>
      <c r="K4" s="11">
        <f>'Monthly Summary'!J6</f>
        <v>0</v>
      </c>
      <c r="L4" s="164"/>
    </row>
    <row r="5" spans="1:17" ht="15" customHeight="1" thickBot="1" x14ac:dyDescent="0.25">
      <c r="B5" s="213" t="s">
        <v>2</v>
      </c>
      <c r="C5" s="394">
        <f>'Monthly Summary'!E4</f>
        <v>0</v>
      </c>
      <c r="D5" s="2"/>
      <c r="E5" s="213" t="s">
        <v>3</v>
      </c>
      <c r="F5" s="565">
        <f>'Monthly Summary'!G5</f>
        <v>0</v>
      </c>
      <c r="G5" s="566"/>
      <c r="H5" s="213" t="s">
        <v>33</v>
      </c>
      <c r="I5" s="223">
        <f>'WTP Monthly Rept'!N2</f>
        <v>0</v>
      </c>
      <c r="J5" s="213" t="s">
        <v>5</v>
      </c>
      <c r="K5" s="437">
        <f>'WTP Monthly Rept'!M5</f>
        <v>0</v>
      </c>
      <c r="L5" s="164"/>
    </row>
    <row r="6" spans="1:17" ht="15" customHeight="1" x14ac:dyDescent="0.25">
      <c r="D6" s="253"/>
      <c r="E6" s="296"/>
      <c r="F6" s="7"/>
      <c r="G6" s="7"/>
      <c r="H6" s="297"/>
      <c r="I6" s="255"/>
      <c r="L6" s="254"/>
      <c r="M6" s="255"/>
      <c r="N6" s="255"/>
    </row>
    <row r="7" spans="1:17" ht="13.5" thickBot="1" x14ac:dyDescent="0.25">
      <c r="A7" s="2"/>
      <c r="B7" s="2"/>
      <c r="C7" s="256"/>
      <c r="D7" s="257"/>
      <c r="E7" s="257"/>
      <c r="F7" s="257"/>
      <c r="G7" s="257"/>
      <c r="H7" s="257"/>
      <c r="I7" s="257"/>
      <c r="J7" s="257"/>
      <c r="K7" s="256"/>
      <c r="L7" s="256"/>
      <c r="M7" s="256"/>
    </row>
    <row r="8" spans="1:17" ht="24" customHeight="1" thickBot="1" x14ac:dyDescent="0.25">
      <c r="A8" s="258"/>
      <c r="B8" s="557" t="s">
        <v>306</v>
      </c>
      <c r="C8" s="558"/>
      <c r="D8" s="558"/>
      <c r="E8" s="558"/>
      <c r="F8" s="558"/>
      <c r="G8" s="558"/>
      <c r="H8" s="558"/>
      <c r="I8" s="558"/>
      <c r="J8" s="558"/>
      <c r="K8" s="559"/>
    </row>
    <row r="9" spans="1:17" ht="12.75" customHeight="1" x14ac:dyDescent="0.2">
      <c r="A9" s="12"/>
      <c r="B9" s="560" t="s">
        <v>206</v>
      </c>
      <c r="C9" s="561"/>
      <c r="D9" s="562"/>
      <c r="E9" s="560" t="s">
        <v>207</v>
      </c>
      <c r="F9" s="563"/>
      <c r="G9" s="563"/>
      <c r="H9" s="567"/>
      <c r="I9" s="563" t="s">
        <v>208</v>
      </c>
      <c r="J9" s="564"/>
      <c r="K9" s="365"/>
    </row>
    <row r="10" spans="1:17" x14ac:dyDescent="0.2">
      <c r="A10" s="259"/>
      <c r="B10" s="377" t="s">
        <v>34</v>
      </c>
      <c r="C10" s="370" t="s">
        <v>209</v>
      </c>
      <c r="D10" s="371" t="s">
        <v>210</v>
      </c>
      <c r="E10" s="372" t="s">
        <v>211</v>
      </c>
      <c r="F10" s="373" t="s">
        <v>212</v>
      </c>
      <c r="G10" s="378" t="s">
        <v>212</v>
      </c>
      <c r="H10" s="379" t="s">
        <v>213</v>
      </c>
      <c r="I10" s="380" t="s">
        <v>71</v>
      </c>
      <c r="J10" s="381" t="s">
        <v>71</v>
      </c>
      <c r="K10" s="365"/>
    </row>
    <row r="11" spans="1:17" ht="15" customHeight="1" x14ac:dyDescent="0.2">
      <c r="A11" s="259"/>
      <c r="B11" s="377" t="s">
        <v>214</v>
      </c>
      <c r="C11" s="370" t="s">
        <v>215</v>
      </c>
      <c r="D11" s="371" t="s">
        <v>216</v>
      </c>
      <c r="E11" s="372" t="s">
        <v>216</v>
      </c>
      <c r="F11" s="373" t="s">
        <v>217</v>
      </c>
      <c r="G11" s="378" t="s">
        <v>218</v>
      </c>
      <c r="H11" s="379" t="s">
        <v>219</v>
      </c>
      <c r="I11" s="380" t="s">
        <v>220</v>
      </c>
      <c r="J11" s="371" t="s">
        <v>221</v>
      </c>
      <c r="K11" s="365"/>
    </row>
    <row r="12" spans="1:17" x14ac:dyDescent="0.2">
      <c r="A12" s="301" t="s">
        <v>6</v>
      </c>
      <c r="B12" s="382" t="s">
        <v>222</v>
      </c>
      <c r="C12" s="370" t="s">
        <v>223</v>
      </c>
      <c r="D12" s="371" t="s">
        <v>224</v>
      </c>
      <c r="E12" s="372" t="s">
        <v>225</v>
      </c>
      <c r="F12" s="373" t="s">
        <v>226</v>
      </c>
      <c r="G12" s="383" t="s">
        <v>227</v>
      </c>
      <c r="H12" s="374" t="s">
        <v>228</v>
      </c>
      <c r="I12" s="375" t="s">
        <v>229</v>
      </c>
      <c r="J12" s="376" t="s">
        <v>230</v>
      </c>
      <c r="K12" s="365"/>
    </row>
    <row r="13" spans="1:17" ht="18" customHeight="1" thickBot="1" x14ac:dyDescent="0.25">
      <c r="A13" s="260"/>
      <c r="B13" s="384"/>
      <c r="C13" s="385" t="s">
        <v>71</v>
      </c>
      <c r="D13" s="386" t="s">
        <v>71</v>
      </c>
      <c r="E13" s="387" t="s">
        <v>70</v>
      </c>
      <c r="F13" s="385" t="s">
        <v>231</v>
      </c>
      <c r="G13" s="385" t="s">
        <v>71</v>
      </c>
      <c r="H13" s="386" t="s">
        <v>70</v>
      </c>
      <c r="I13" s="545" t="s">
        <v>232</v>
      </c>
      <c r="J13" s="546"/>
      <c r="K13" s="388" t="s">
        <v>233</v>
      </c>
    </row>
    <row r="14" spans="1:17" s="261" customFormat="1" ht="18" customHeight="1" x14ac:dyDescent="0.2">
      <c r="A14" s="207">
        <v>1</v>
      </c>
      <c r="B14" s="209"/>
      <c r="C14" s="154"/>
      <c r="D14" s="235"/>
      <c r="E14" s="157"/>
      <c r="F14" s="441"/>
      <c r="G14" s="396"/>
      <c r="H14" s="396"/>
      <c r="I14" s="154"/>
      <c r="J14" s="235"/>
      <c r="K14" s="390"/>
      <c r="L14"/>
      <c r="M14"/>
      <c r="N14"/>
      <c r="O14"/>
      <c r="P14"/>
      <c r="Q14"/>
    </row>
    <row r="15" spans="1:17" ht="18" customHeight="1" x14ac:dyDescent="0.2">
      <c r="A15" s="208">
        <v>2</v>
      </c>
      <c r="B15" s="210"/>
      <c r="C15" s="234"/>
      <c r="D15" s="159"/>
      <c r="E15" s="158"/>
      <c r="F15" s="442"/>
      <c r="G15" s="397"/>
      <c r="H15" s="397"/>
      <c r="I15" s="234"/>
      <c r="J15" s="159"/>
      <c r="K15" s="389"/>
    </row>
    <row r="16" spans="1:17" s="261" customFormat="1" ht="18" customHeight="1" x14ac:dyDescent="0.2">
      <c r="A16" s="19">
        <v>3</v>
      </c>
      <c r="B16" s="211"/>
      <c r="C16" s="29"/>
      <c r="D16" s="31"/>
      <c r="E16" s="30"/>
      <c r="F16" s="443"/>
      <c r="G16" s="398"/>
      <c r="H16" s="398"/>
      <c r="I16" s="29"/>
      <c r="J16" s="31"/>
      <c r="K16" s="366"/>
      <c r="L16"/>
      <c r="M16"/>
      <c r="N16"/>
      <c r="O16"/>
      <c r="P16"/>
      <c r="Q16"/>
    </row>
    <row r="17" spans="1:17" ht="18" customHeight="1" x14ac:dyDescent="0.2">
      <c r="A17" s="19">
        <v>4</v>
      </c>
      <c r="B17" s="211"/>
      <c r="C17" s="29"/>
      <c r="D17" s="31"/>
      <c r="E17" s="30"/>
      <c r="F17" s="443"/>
      <c r="G17" s="398"/>
      <c r="H17" s="398"/>
      <c r="I17" s="29"/>
      <c r="J17" s="31"/>
      <c r="K17" s="366"/>
    </row>
    <row r="18" spans="1:17" s="261" customFormat="1" ht="18" customHeight="1" x14ac:dyDescent="0.2">
      <c r="A18" s="208">
        <v>5</v>
      </c>
      <c r="B18" s="210"/>
      <c r="C18" s="234"/>
      <c r="D18" s="159"/>
      <c r="E18" s="158"/>
      <c r="F18" s="442"/>
      <c r="G18" s="397"/>
      <c r="H18" s="397"/>
      <c r="I18" s="234"/>
      <c r="J18" s="159"/>
      <c r="K18" s="389"/>
      <c r="L18"/>
      <c r="M18"/>
      <c r="N18"/>
      <c r="O18"/>
      <c r="P18"/>
      <c r="Q18"/>
    </row>
    <row r="19" spans="1:17" ht="18" customHeight="1" x14ac:dyDescent="0.2">
      <c r="A19" s="208">
        <v>6</v>
      </c>
      <c r="B19" s="210"/>
      <c r="C19" s="234"/>
      <c r="D19" s="159"/>
      <c r="E19" s="158"/>
      <c r="F19" s="442"/>
      <c r="G19" s="397"/>
      <c r="H19" s="397"/>
      <c r="I19" s="234"/>
      <c r="J19" s="159"/>
      <c r="K19" s="389"/>
    </row>
    <row r="20" spans="1:17" s="261" customFormat="1" ht="18" customHeight="1" x14ac:dyDescent="0.2">
      <c r="A20" s="19">
        <v>7</v>
      </c>
      <c r="B20" s="211"/>
      <c r="C20" s="29"/>
      <c r="D20" s="31"/>
      <c r="E20" s="30"/>
      <c r="F20" s="443"/>
      <c r="G20" s="398"/>
      <c r="H20" s="398"/>
      <c r="I20" s="29"/>
      <c r="J20" s="31"/>
      <c r="K20" s="366"/>
      <c r="L20"/>
      <c r="M20"/>
      <c r="N20"/>
      <c r="O20"/>
      <c r="P20"/>
      <c r="Q20"/>
    </row>
    <row r="21" spans="1:17" ht="18" customHeight="1" x14ac:dyDescent="0.2">
      <c r="A21" s="19">
        <v>8</v>
      </c>
      <c r="B21" s="211"/>
      <c r="C21" s="29"/>
      <c r="D21" s="31"/>
      <c r="E21" s="30"/>
      <c r="F21" s="443"/>
      <c r="G21" s="398"/>
      <c r="H21" s="398"/>
      <c r="I21" s="29"/>
      <c r="J21" s="31"/>
      <c r="K21" s="366"/>
    </row>
    <row r="22" spans="1:17" s="261" customFormat="1" ht="18" customHeight="1" x14ac:dyDescent="0.2">
      <c r="A22" s="208">
        <v>9</v>
      </c>
      <c r="B22" s="210"/>
      <c r="C22" s="234"/>
      <c r="D22" s="159"/>
      <c r="E22" s="158"/>
      <c r="F22" s="442"/>
      <c r="G22" s="397"/>
      <c r="H22" s="397"/>
      <c r="I22" s="234"/>
      <c r="J22" s="159"/>
      <c r="K22" s="389"/>
      <c r="L22"/>
      <c r="M22"/>
      <c r="N22"/>
      <c r="O22"/>
      <c r="P22"/>
      <c r="Q22"/>
    </row>
    <row r="23" spans="1:17" ht="18" customHeight="1" x14ac:dyDescent="0.2">
      <c r="A23" s="208">
        <v>10</v>
      </c>
      <c r="B23" s="210"/>
      <c r="C23" s="234"/>
      <c r="D23" s="159"/>
      <c r="E23" s="158"/>
      <c r="F23" s="442"/>
      <c r="G23" s="397"/>
      <c r="H23" s="397"/>
      <c r="I23" s="234"/>
      <c r="J23" s="159"/>
      <c r="K23" s="389"/>
    </row>
    <row r="24" spans="1:17" s="261" customFormat="1" ht="18" customHeight="1" x14ac:dyDescent="0.2">
      <c r="A24" s="19">
        <v>11</v>
      </c>
      <c r="B24" s="211"/>
      <c r="C24" s="29"/>
      <c r="D24" s="31"/>
      <c r="E24" s="30"/>
      <c r="F24" s="443"/>
      <c r="G24" s="398"/>
      <c r="H24" s="398"/>
      <c r="I24" s="29"/>
      <c r="J24" s="31"/>
      <c r="K24" s="366"/>
      <c r="L24"/>
      <c r="M24"/>
      <c r="N24"/>
      <c r="O24"/>
      <c r="P24"/>
      <c r="Q24"/>
    </row>
    <row r="25" spans="1:17" ht="18" customHeight="1" x14ac:dyDescent="0.2">
      <c r="A25" s="19">
        <v>12</v>
      </c>
      <c r="B25" s="211"/>
      <c r="C25" s="29"/>
      <c r="D25" s="31"/>
      <c r="E25" s="30"/>
      <c r="F25" s="443"/>
      <c r="G25" s="398"/>
      <c r="H25" s="398"/>
      <c r="I25" s="29"/>
      <c r="J25" s="31"/>
      <c r="K25" s="366"/>
    </row>
    <row r="26" spans="1:17" s="261" customFormat="1" ht="18" customHeight="1" x14ac:dyDescent="0.2">
      <c r="A26" s="208">
        <v>13</v>
      </c>
      <c r="B26" s="210"/>
      <c r="C26" s="234"/>
      <c r="D26" s="159"/>
      <c r="E26" s="158"/>
      <c r="F26" s="442"/>
      <c r="G26" s="397"/>
      <c r="H26" s="397"/>
      <c r="I26" s="234"/>
      <c r="J26" s="159"/>
      <c r="K26" s="389"/>
      <c r="L26"/>
      <c r="M26"/>
      <c r="N26"/>
      <c r="O26"/>
      <c r="P26"/>
      <c r="Q26"/>
    </row>
    <row r="27" spans="1:17" ht="18" customHeight="1" x14ac:dyDescent="0.2">
      <c r="A27" s="208">
        <v>14</v>
      </c>
      <c r="B27" s="210"/>
      <c r="C27" s="234"/>
      <c r="D27" s="159"/>
      <c r="E27" s="158"/>
      <c r="F27" s="442"/>
      <c r="G27" s="397"/>
      <c r="H27" s="397"/>
      <c r="I27" s="234"/>
      <c r="J27" s="159"/>
      <c r="K27" s="389"/>
    </row>
    <row r="28" spans="1:17" s="261" customFormat="1" ht="18" customHeight="1" x14ac:dyDescent="0.2">
      <c r="A28" s="19">
        <v>15</v>
      </c>
      <c r="B28" s="211"/>
      <c r="C28" s="29"/>
      <c r="D28" s="31"/>
      <c r="E28" s="30"/>
      <c r="F28" s="443"/>
      <c r="G28" s="398"/>
      <c r="H28" s="398"/>
      <c r="I28" s="29"/>
      <c r="J28" s="31"/>
      <c r="K28" s="366"/>
      <c r="L28"/>
      <c r="M28"/>
      <c r="N28"/>
      <c r="O28"/>
      <c r="P28"/>
      <c r="Q28"/>
    </row>
    <row r="29" spans="1:17" ht="18" customHeight="1" x14ac:dyDescent="0.2">
      <c r="A29" s="19">
        <v>16</v>
      </c>
      <c r="B29" s="211"/>
      <c r="C29" s="29"/>
      <c r="D29" s="31"/>
      <c r="E29" s="30"/>
      <c r="F29" s="443"/>
      <c r="G29" s="398"/>
      <c r="H29" s="398"/>
      <c r="I29" s="29"/>
      <c r="J29" s="31"/>
      <c r="K29" s="366"/>
    </row>
    <row r="30" spans="1:17" s="261" customFormat="1" ht="18" customHeight="1" x14ac:dyDescent="0.2">
      <c r="A30" s="208">
        <v>17</v>
      </c>
      <c r="B30" s="210"/>
      <c r="C30" s="234"/>
      <c r="D30" s="159"/>
      <c r="E30" s="158"/>
      <c r="F30" s="442"/>
      <c r="G30" s="397"/>
      <c r="H30" s="397"/>
      <c r="I30" s="234"/>
      <c r="J30" s="159"/>
      <c r="K30" s="389"/>
      <c r="L30"/>
      <c r="M30"/>
      <c r="N30"/>
      <c r="O30"/>
      <c r="P30"/>
      <c r="Q30"/>
    </row>
    <row r="31" spans="1:17" ht="18" customHeight="1" x14ac:dyDescent="0.2">
      <c r="A31" s="208">
        <v>18</v>
      </c>
      <c r="B31" s="210"/>
      <c r="C31" s="234"/>
      <c r="D31" s="159"/>
      <c r="E31" s="158"/>
      <c r="F31" s="442"/>
      <c r="G31" s="397"/>
      <c r="H31" s="397"/>
      <c r="I31" s="234"/>
      <c r="J31" s="159"/>
      <c r="K31" s="389"/>
    </row>
    <row r="32" spans="1:17" s="261" customFormat="1" ht="18" customHeight="1" x14ac:dyDescent="0.2">
      <c r="A32" s="19">
        <v>19</v>
      </c>
      <c r="B32" s="211"/>
      <c r="C32" s="29"/>
      <c r="D32" s="31"/>
      <c r="E32" s="30"/>
      <c r="F32" s="443"/>
      <c r="G32" s="398"/>
      <c r="H32" s="398"/>
      <c r="I32" s="29"/>
      <c r="J32" s="31"/>
      <c r="K32" s="366"/>
      <c r="L32"/>
      <c r="M32"/>
      <c r="N32"/>
      <c r="O32"/>
      <c r="P32"/>
      <c r="Q32"/>
    </row>
    <row r="33" spans="1:17" ht="18" customHeight="1" x14ac:dyDescent="0.2">
      <c r="A33" s="19">
        <v>20</v>
      </c>
      <c r="B33" s="211"/>
      <c r="C33" s="29"/>
      <c r="D33" s="31"/>
      <c r="E33" s="30"/>
      <c r="F33" s="443"/>
      <c r="G33" s="398"/>
      <c r="H33" s="398"/>
      <c r="I33" s="29"/>
      <c r="J33" s="31"/>
      <c r="K33" s="366"/>
    </row>
    <row r="34" spans="1:17" s="261" customFormat="1" ht="18" customHeight="1" x14ac:dyDescent="0.2">
      <c r="A34" s="208">
        <v>21</v>
      </c>
      <c r="B34" s="210"/>
      <c r="C34" s="234"/>
      <c r="D34" s="159"/>
      <c r="E34" s="158"/>
      <c r="F34" s="442"/>
      <c r="G34" s="397"/>
      <c r="H34" s="397"/>
      <c r="I34" s="234"/>
      <c r="J34" s="159"/>
      <c r="K34" s="389"/>
      <c r="L34"/>
      <c r="M34"/>
      <c r="N34"/>
      <c r="O34"/>
      <c r="P34"/>
      <c r="Q34"/>
    </row>
    <row r="35" spans="1:17" ht="18" customHeight="1" x14ac:dyDescent="0.2">
      <c r="A35" s="208">
        <v>22</v>
      </c>
      <c r="B35" s="210"/>
      <c r="C35" s="234"/>
      <c r="D35" s="159"/>
      <c r="E35" s="158"/>
      <c r="F35" s="442"/>
      <c r="G35" s="397"/>
      <c r="H35" s="397"/>
      <c r="I35" s="234"/>
      <c r="J35" s="159"/>
      <c r="K35" s="389"/>
    </row>
    <row r="36" spans="1:17" s="261" customFormat="1" ht="18" customHeight="1" x14ac:dyDescent="0.2">
      <c r="A36" s="19">
        <v>23</v>
      </c>
      <c r="B36" s="211"/>
      <c r="C36" s="29"/>
      <c r="D36" s="31"/>
      <c r="E36" s="30"/>
      <c r="F36" s="443"/>
      <c r="G36" s="398"/>
      <c r="H36" s="398"/>
      <c r="I36" s="29"/>
      <c r="J36" s="31"/>
      <c r="K36" s="366"/>
      <c r="L36"/>
      <c r="M36"/>
      <c r="N36"/>
      <c r="O36"/>
      <c r="P36"/>
      <c r="Q36"/>
    </row>
    <row r="37" spans="1:17" ht="18" customHeight="1" x14ac:dyDescent="0.2">
      <c r="A37" s="19">
        <v>24</v>
      </c>
      <c r="B37" s="211"/>
      <c r="C37" s="29"/>
      <c r="D37" s="31"/>
      <c r="E37" s="30"/>
      <c r="F37" s="443"/>
      <c r="G37" s="398"/>
      <c r="H37" s="398"/>
      <c r="I37" s="29"/>
      <c r="J37" s="31"/>
      <c r="K37" s="366"/>
    </row>
    <row r="38" spans="1:17" s="261" customFormat="1" ht="18" customHeight="1" x14ac:dyDescent="0.2">
      <c r="A38" s="208">
        <v>25</v>
      </c>
      <c r="B38" s="210"/>
      <c r="C38" s="234"/>
      <c r="D38" s="159"/>
      <c r="E38" s="158"/>
      <c r="F38" s="442"/>
      <c r="G38" s="397"/>
      <c r="H38" s="397"/>
      <c r="I38" s="234"/>
      <c r="J38" s="159"/>
      <c r="K38" s="389"/>
      <c r="L38"/>
      <c r="M38"/>
      <c r="N38"/>
      <c r="O38"/>
      <c r="P38"/>
      <c r="Q38"/>
    </row>
    <row r="39" spans="1:17" ht="18" customHeight="1" x14ac:dyDescent="0.2">
      <c r="A39" s="208">
        <v>26</v>
      </c>
      <c r="B39" s="210"/>
      <c r="C39" s="234"/>
      <c r="D39" s="159"/>
      <c r="E39" s="158"/>
      <c r="F39" s="442"/>
      <c r="G39" s="397"/>
      <c r="H39" s="397"/>
      <c r="I39" s="234"/>
      <c r="J39" s="159"/>
      <c r="K39" s="389"/>
    </row>
    <row r="40" spans="1:17" s="261" customFormat="1" ht="18" customHeight="1" x14ac:dyDescent="0.2">
      <c r="A40" s="19">
        <v>27</v>
      </c>
      <c r="B40" s="211"/>
      <c r="C40" s="29"/>
      <c r="D40" s="31"/>
      <c r="E40" s="30"/>
      <c r="F40" s="443"/>
      <c r="G40" s="398"/>
      <c r="H40" s="398"/>
      <c r="I40" s="29"/>
      <c r="J40" s="31"/>
      <c r="K40" s="366"/>
      <c r="L40"/>
      <c r="M40"/>
      <c r="N40"/>
      <c r="O40"/>
      <c r="P40"/>
      <c r="Q40"/>
    </row>
    <row r="41" spans="1:17" ht="18" customHeight="1" x14ac:dyDescent="0.2">
      <c r="A41" s="19">
        <v>28</v>
      </c>
      <c r="B41" s="211"/>
      <c r="C41" s="29"/>
      <c r="D41" s="31"/>
      <c r="E41" s="30"/>
      <c r="F41" s="443"/>
      <c r="G41" s="398"/>
      <c r="H41" s="398"/>
      <c r="I41" s="29"/>
      <c r="J41" s="31"/>
      <c r="K41" s="366"/>
    </row>
    <row r="42" spans="1:17" s="261" customFormat="1" ht="18" customHeight="1" x14ac:dyDescent="0.2">
      <c r="A42" s="208">
        <v>29</v>
      </c>
      <c r="B42" s="210"/>
      <c r="C42" s="234"/>
      <c r="D42" s="159"/>
      <c r="E42" s="158"/>
      <c r="F42" s="442"/>
      <c r="G42" s="397"/>
      <c r="H42" s="397"/>
      <c r="I42" s="234"/>
      <c r="J42" s="159"/>
      <c r="K42" s="389"/>
      <c r="L42"/>
      <c r="M42"/>
      <c r="N42"/>
      <c r="O42"/>
      <c r="P42"/>
      <c r="Q42"/>
    </row>
    <row r="43" spans="1:17" ht="18" customHeight="1" x14ac:dyDescent="0.2">
      <c r="A43" s="208">
        <v>30</v>
      </c>
      <c r="B43" s="210"/>
      <c r="C43" s="234"/>
      <c r="D43" s="159"/>
      <c r="E43" s="158"/>
      <c r="F43" s="442"/>
      <c r="G43" s="397"/>
      <c r="H43" s="397"/>
      <c r="I43" s="234"/>
      <c r="J43" s="159"/>
      <c r="K43" s="389"/>
    </row>
    <row r="44" spans="1:17" ht="18" customHeight="1" thickBot="1" x14ac:dyDescent="0.25">
      <c r="A44" s="20">
        <v>31</v>
      </c>
      <c r="B44" s="211"/>
      <c r="C44" s="29"/>
      <c r="D44" s="31"/>
      <c r="E44" s="30"/>
      <c r="F44" s="443"/>
      <c r="G44" s="398"/>
      <c r="H44" s="398"/>
      <c r="I44" s="29"/>
      <c r="J44" s="31"/>
      <c r="K44" s="366"/>
    </row>
    <row r="45" spans="1:17" ht="18" customHeight="1" x14ac:dyDescent="0.2">
      <c r="A45" s="18" t="s">
        <v>34</v>
      </c>
      <c r="B45" s="349">
        <f>SUM(B14:B44)</f>
        <v>0</v>
      </c>
      <c r="C45" s="262"/>
      <c r="D45" s="356"/>
      <c r="E45" s="344"/>
      <c r="F45" s="349">
        <f>SUM(F14:F44)</f>
        <v>0</v>
      </c>
      <c r="G45" s="341"/>
      <c r="H45" s="359"/>
      <c r="I45" s="344"/>
      <c r="J45" s="356"/>
      <c r="K45" s="367"/>
    </row>
    <row r="46" spans="1:17" ht="18" customHeight="1" x14ac:dyDescent="0.2">
      <c r="A46" s="301" t="s">
        <v>70</v>
      </c>
      <c r="B46" s="350">
        <f>IF(ISERROR(MIN(B14:B44)),"",MIN(B14:B44))</f>
        <v>0</v>
      </c>
      <c r="C46" s="342"/>
      <c r="D46" s="357">
        <f>IF(ISERROR(MIN(D14:D44)),"",MIN(D14:D44))</f>
        <v>0</v>
      </c>
      <c r="E46" s="354">
        <f>IF(ISERROR(MIN(E14:E44)),"",MIN(E14:E44))</f>
        <v>0</v>
      </c>
      <c r="F46" s="350">
        <f>IF(ISERROR(MIN(F14:F44)),"",MIN(F14:F44))</f>
        <v>0</v>
      </c>
      <c r="G46" s="343"/>
      <c r="H46" s="357">
        <f>IF(ISERROR(MIN(H14:H44)),"",MIN(H14:H44))</f>
        <v>0</v>
      </c>
      <c r="I46" s="362"/>
      <c r="J46" s="364"/>
      <c r="K46" s="368"/>
    </row>
    <row r="47" spans="1:17" ht="18" customHeight="1" thickBot="1" x14ac:dyDescent="0.25">
      <c r="A47" s="20" t="s">
        <v>71</v>
      </c>
      <c r="B47" s="351">
        <f>MAX(B14:B44)</f>
        <v>0</v>
      </c>
      <c r="C47" s="351">
        <f>MAX(C14:C44)</f>
        <v>0</v>
      </c>
      <c r="D47" s="363">
        <f>MAX(D14:D44)</f>
        <v>0</v>
      </c>
      <c r="E47" s="355"/>
      <c r="F47" s="350">
        <f>MAX(F14:F44)</f>
        <v>0</v>
      </c>
      <c r="G47" s="353">
        <f>MAX(G14:G44)</f>
        <v>0</v>
      </c>
      <c r="H47" s="360"/>
      <c r="I47" s="354">
        <f>MAX(I14:I44)</f>
        <v>0</v>
      </c>
      <c r="J47" s="399">
        <f>MAX(J14:J44)</f>
        <v>0</v>
      </c>
      <c r="K47" s="368"/>
    </row>
    <row r="48" spans="1:17" ht="18" customHeight="1" thickBot="1" x14ac:dyDescent="0.25">
      <c r="A48" s="264" t="s">
        <v>20</v>
      </c>
      <c r="B48" s="352" t="str">
        <f>IF(ISERROR(AVERAGE(B14:B44)),"",AVERAGE(B14:B44))</f>
        <v/>
      </c>
      <c r="C48" s="352" t="str">
        <f>IF(ISERROR(AVERAGE(C14:C44)),"",AVERAGE(C14:C44))</f>
        <v/>
      </c>
      <c r="D48" s="358" t="str">
        <f>IF(ISERROR(AVERAGE(D14:D44)),"",AVERAGE(D14:D44))</f>
        <v/>
      </c>
      <c r="E48" s="355"/>
      <c r="F48" s="263"/>
      <c r="G48" s="263"/>
      <c r="H48" s="361"/>
      <c r="I48" s="445" t="str">
        <f>IF(ISERROR(AVERAGE(I14:I44)),"",AVERAGE(I14:I44))</f>
        <v/>
      </c>
      <c r="J48" s="446" t="str">
        <f>IF(ISERROR(AVERAGE(J14:J44)),"",AVERAGE(J14:J44))</f>
        <v/>
      </c>
      <c r="K48" s="369"/>
    </row>
    <row r="49" spans="2:11" ht="15" customHeight="1" x14ac:dyDescent="0.2"/>
    <row r="50" spans="2:11" ht="15" customHeight="1" x14ac:dyDescent="0.2">
      <c r="B50" s="265" t="s">
        <v>234</v>
      </c>
      <c r="C50" s="266" t="s">
        <v>235</v>
      </c>
      <c r="D50" s="35"/>
      <c r="E50" s="35"/>
      <c r="F50" s="35"/>
      <c r="G50" s="35"/>
      <c r="H50" s="35"/>
      <c r="I50" s="35"/>
      <c r="J50" s="35"/>
      <c r="K50" s="267"/>
    </row>
    <row r="51" spans="2:11" ht="15" customHeight="1" x14ac:dyDescent="0.2">
      <c r="B51" s="265" t="s">
        <v>236</v>
      </c>
      <c r="C51" s="266" t="s">
        <v>237</v>
      </c>
      <c r="D51" s="35"/>
      <c r="E51" s="35"/>
      <c r="F51" s="35"/>
      <c r="G51" s="35"/>
      <c r="H51" s="35"/>
      <c r="I51" s="35"/>
      <c r="J51" s="35"/>
      <c r="K51" s="267"/>
    </row>
    <row r="52" spans="2:11" ht="15" customHeight="1" x14ac:dyDescent="0.2">
      <c r="B52" s="268" t="s">
        <v>238</v>
      </c>
      <c r="C52" s="269" t="s">
        <v>239</v>
      </c>
      <c r="D52" s="40"/>
      <c r="E52" s="40"/>
      <c r="F52" s="40"/>
      <c r="G52" s="40"/>
      <c r="H52" s="40"/>
      <c r="I52" s="40"/>
      <c r="J52" s="40"/>
      <c r="K52" s="270"/>
    </row>
    <row r="53" spans="2:11" ht="26.25" customHeight="1" x14ac:dyDescent="0.2">
      <c r="B53" s="268" t="s">
        <v>240</v>
      </c>
      <c r="C53" s="547" t="s">
        <v>241</v>
      </c>
      <c r="D53" s="548"/>
      <c r="E53" s="548"/>
      <c r="F53" s="548"/>
      <c r="G53" s="548"/>
      <c r="H53" s="548"/>
      <c r="I53" s="548"/>
      <c r="J53" s="548"/>
      <c r="K53" s="549"/>
    </row>
    <row r="54" spans="2:11" ht="15" customHeight="1" x14ac:dyDescent="0.2">
      <c r="B54" s="271"/>
      <c r="C54" s="272" t="s">
        <v>242</v>
      </c>
      <c r="D54" s="41"/>
      <c r="E54" s="41"/>
      <c r="F54" s="41"/>
      <c r="G54" s="41"/>
      <c r="H54" s="41"/>
      <c r="I54" s="41"/>
      <c r="J54" s="41"/>
      <c r="K54" s="273"/>
    </row>
    <row r="55" spans="2:11" ht="15" customHeight="1" x14ac:dyDescent="0.2">
      <c r="B55" s="268" t="s">
        <v>243</v>
      </c>
      <c r="C55" s="547" t="s">
        <v>244</v>
      </c>
      <c r="D55" s="550"/>
      <c r="E55" s="550"/>
      <c r="F55" s="550"/>
      <c r="G55" s="550"/>
      <c r="H55" s="550"/>
      <c r="I55" s="550"/>
      <c r="J55" s="550"/>
      <c r="K55" s="551"/>
    </row>
    <row r="56" spans="2:11" x14ac:dyDescent="0.2">
      <c r="B56" s="271"/>
      <c r="C56" s="272" t="s">
        <v>245</v>
      </c>
      <c r="D56" s="274"/>
      <c r="E56" s="274"/>
      <c r="F56" s="274"/>
      <c r="G56" s="274"/>
      <c r="H56" s="274"/>
      <c r="I56" s="275"/>
      <c r="J56" s="275"/>
      <c r="K56" s="273"/>
    </row>
    <row r="57" spans="2:11" ht="15" customHeight="1" x14ac:dyDescent="0.2">
      <c r="B57" s="268" t="s">
        <v>246</v>
      </c>
      <c r="C57" s="552" t="s">
        <v>247</v>
      </c>
      <c r="D57" s="548"/>
      <c r="E57" s="548"/>
      <c r="F57" s="548"/>
      <c r="G57" s="548"/>
      <c r="H57" s="548"/>
      <c r="I57" s="548"/>
      <c r="J57" s="548"/>
      <c r="K57" s="551"/>
    </row>
    <row r="58" spans="2:11" x14ac:dyDescent="0.2">
      <c r="B58" s="276"/>
      <c r="C58" s="553"/>
      <c r="D58" s="553"/>
      <c r="E58" s="553"/>
      <c r="F58" s="553"/>
      <c r="G58" s="553"/>
      <c r="H58" s="553"/>
      <c r="I58" s="553"/>
      <c r="J58" s="553"/>
      <c r="K58" s="554"/>
    </row>
    <row r="59" spans="2:11" ht="15" customHeight="1" x14ac:dyDescent="0.2">
      <c r="B59" s="271"/>
      <c r="C59" s="277" t="s">
        <v>248</v>
      </c>
      <c r="D59" s="41"/>
      <c r="E59" s="41"/>
      <c r="F59" s="41"/>
      <c r="G59" s="272"/>
      <c r="H59" s="272"/>
      <c r="I59" s="41"/>
      <c r="J59" s="41"/>
      <c r="K59" s="273"/>
    </row>
    <row r="60" spans="2:11" ht="15" customHeight="1" thickBot="1" x14ac:dyDescent="0.25">
      <c r="B60" s="1"/>
      <c r="C60" s="278"/>
      <c r="G60" s="1"/>
      <c r="H60" s="1"/>
    </row>
    <row r="61" spans="2:11" ht="15" customHeight="1" thickBot="1" x14ac:dyDescent="0.25">
      <c r="B61" s="163" t="s">
        <v>43</v>
      </c>
      <c r="D61" s="451">
        <f>'WTP Monthly Rept'!T49</f>
        <v>0</v>
      </c>
      <c r="E61" s="452"/>
      <c r="G61" s="163" t="s">
        <v>49</v>
      </c>
      <c r="I61" s="450">
        <f>'Monthly Summary'!I43</f>
        <v>0</v>
      </c>
    </row>
    <row r="62" spans="2:11" ht="13.5" thickBot="1" x14ac:dyDescent="0.25"/>
    <row r="63" spans="2:11" ht="13.5" thickBot="1" x14ac:dyDescent="0.25">
      <c r="G63" s="163" t="s">
        <v>45</v>
      </c>
      <c r="I63" s="451">
        <f>'Monthly Summary'!I45</f>
        <v>0</v>
      </c>
      <c r="J63" s="452"/>
    </row>
    <row r="64" spans="2:11" x14ac:dyDescent="0.2">
      <c r="B64" s="511"/>
      <c r="C64" s="512"/>
    </row>
  </sheetData>
  <sheetProtection sheet="1" objects="1" scenarios="1" selectLockedCells="1"/>
  <mergeCells count="12">
    <mergeCell ref="D1:I1"/>
    <mergeCell ref="B8:K8"/>
    <mergeCell ref="B9:D9"/>
    <mergeCell ref="I9:J9"/>
    <mergeCell ref="I13:J13"/>
    <mergeCell ref="B64:C64"/>
    <mergeCell ref="F4:G4"/>
    <mergeCell ref="F5:G5"/>
    <mergeCell ref="E9:H9"/>
    <mergeCell ref="C53:K53"/>
    <mergeCell ref="C55:K55"/>
    <mergeCell ref="C57:K58"/>
  </mergeCells>
  <pageMargins left="0.7" right="0.7" top="0.75" bottom="0.75" header="0.3" footer="0.3"/>
  <pageSetup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3"/>
  <sheetViews>
    <sheetView workbookViewId="0">
      <selection activeCell="B5" sqref="B5"/>
    </sheetView>
  </sheetViews>
  <sheetFormatPr defaultColWidth="8.85546875" defaultRowHeight="12.75" x14ac:dyDescent="0.2"/>
  <cols>
    <col min="1" max="1" width="34.140625" style="473" customWidth="1"/>
    <col min="2" max="5" width="8.85546875" style="473"/>
    <col min="6" max="6" width="20.42578125" style="473" customWidth="1"/>
    <col min="7" max="7" width="3.42578125" style="473" customWidth="1"/>
    <col min="8" max="8" width="34.85546875" style="473" customWidth="1"/>
    <col min="9" max="12" width="8.85546875" style="473"/>
    <col min="13" max="13" width="20.5703125" style="473" customWidth="1"/>
    <col min="14" max="16384" width="8.85546875" style="473"/>
  </cols>
  <sheetData>
    <row r="1" spans="1:13" ht="24.75" customHeight="1" x14ac:dyDescent="0.2">
      <c r="A1" s="572" t="s">
        <v>330</v>
      </c>
      <c r="B1" s="572"/>
      <c r="C1" s="572"/>
      <c r="D1" s="572"/>
      <c r="E1" s="572"/>
      <c r="F1" s="572"/>
    </row>
    <row r="2" spans="1:13" x14ac:dyDescent="0.2">
      <c r="A2" s="474" t="s">
        <v>1</v>
      </c>
      <c r="B2" s="573">
        <f>'WTP Monthly Rept'!G4</f>
        <v>0</v>
      </c>
      <c r="C2" s="573"/>
    </row>
    <row r="3" spans="1:13" x14ac:dyDescent="0.2">
      <c r="A3" s="474" t="s">
        <v>0</v>
      </c>
      <c r="B3" s="574">
        <f>'WTP Monthly Rept'!C4</f>
        <v>0</v>
      </c>
      <c r="C3" s="575"/>
    </row>
    <row r="4" spans="1:13" x14ac:dyDescent="0.2">
      <c r="A4" s="475"/>
      <c r="B4" s="476"/>
      <c r="C4" s="477"/>
    </row>
    <row r="5" spans="1:13" ht="16.5" customHeight="1" x14ac:dyDescent="0.2">
      <c r="A5" s="478" t="s">
        <v>331</v>
      </c>
      <c r="B5" s="479"/>
      <c r="C5" s="568" t="s">
        <v>332</v>
      </c>
      <c r="D5" s="569"/>
      <c r="E5" s="570"/>
      <c r="F5" s="571"/>
      <c r="H5" s="478" t="s">
        <v>333</v>
      </c>
      <c r="I5" s="479"/>
      <c r="J5" s="568" t="s">
        <v>332</v>
      </c>
      <c r="K5" s="569"/>
      <c r="L5" s="570"/>
      <c r="M5" s="571"/>
    </row>
    <row r="6" spans="1:13" ht="75" x14ac:dyDescent="0.25">
      <c r="A6" s="480" t="s">
        <v>334</v>
      </c>
      <c r="B6" s="481" t="s">
        <v>335</v>
      </c>
      <c r="C6" s="481" t="s">
        <v>336</v>
      </c>
      <c r="D6" s="481" t="s">
        <v>337</v>
      </c>
      <c r="E6" s="481" t="s">
        <v>338</v>
      </c>
      <c r="F6" s="481" t="s">
        <v>339</v>
      </c>
      <c r="H6" s="480" t="s">
        <v>334</v>
      </c>
      <c r="I6" s="481" t="s">
        <v>335</v>
      </c>
      <c r="J6" s="481" t="s">
        <v>336</v>
      </c>
      <c r="K6" s="481" t="s">
        <v>337</v>
      </c>
      <c r="L6" s="481" t="s">
        <v>338</v>
      </c>
      <c r="M6" s="481" t="s">
        <v>339</v>
      </c>
    </row>
    <row r="7" spans="1:13" ht="15.75" thickBot="1" x14ac:dyDescent="0.3">
      <c r="A7" s="482" t="s">
        <v>340</v>
      </c>
      <c r="B7" s="483">
        <v>0.08</v>
      </c>
      <c r="C7" s="483">
        <v>0.08</v>
      </c>
      <c r="D7" s="483">
        <v>0.09</v>
      </c>
      <c r="E7" s="483" t="s">
        <v>297</v>
      </c>
      <c r="F7" s="483" t="s">
        <v>341</v>
      </c>
      <c r="H7" s="482" t="s">
        <v>342</v>
      </c>
      <c r="I7" s="483">
        <v>0.13</v>
      </c>
      <c r="J7" s="483">
        <v>0.14000000000000001</v>
      </c>
      <c r="K7" s="483">
        <v>0.05</v>
      </c>
      <c r="L7" s="483" t="s">
        <v>343</v>
      </c>
      <c r="M7" s="483" t="s">
        <v>344</v>
      </c>
    </row>
    <row r="8" spans="1:13" ht="19.5" thickTop="1" x14ac:dyDescent="0.3">
      <c r="A8" s="484"/>
      <c r="B8" s="485"/>
      <c r="C8" s="485"/>
      <c r="D8" s="485"/>
      <c r="E8" s="485"/>
      <c r="F8" s="486"/>
      <c r="H8" s="484"/>
      <c r="I8" s="485"/>
      <c r="J8" s="485"/>
      <c r="K8" s="485"/>
      <c r="L8" s="485"/>
      <c r="M8" s="486"/>
    </row>
    <row r="9" spans="1:13" ht="18.75" x14ac:dyDescent="0.3">
      <c r="A9" s="487"/>
      <c r="B9" s="488"/>
      <c r="C9" s="488"/>
      <c r="D9" s="488"/>
      <c r="E9" s="488"/>
      <c r="F9" s="489"/>
      <c r="H9" s="487"/>
      <c r="I9" s="488"/>
      <c r="J9" s="488"/>
      <c r="K9" s="488"/>
      <c r="L9" s="488"/>
      <c r="M9" s="489"/>
    </row>
    <row r="10" spans="1:13" ht="18.75" x14ac:dyDescent="0.3">
      <c r="A10" s="487"/>
      <c r="B10" s="488"/>
      <c r="C10" s="488"/>
      <c r="D10" s="488"/>
      <c r="E10" s="488"/>
      <c r="F10" s="489"/>
      <c r="H10" s="487"/>
      <c r="I10" s="488"/>
      <c r="J10" s="488"/>
      <c r="K10" s="488"/>
      <c r="L10" s="488"/>
      <c r="M10" s="489"/>
    </row>
    <row r="11" spans="1:13" ht="18.75" x14ac:dyDescent="0.3">
      <c r="A11" s="487"/>
      <c r="B11" s="488"/>
      <c r="C11" s="488"/>
      <c r="D11" s="488"/>
      <c r="E11" s="488"/>
      <c r="F11" s="489"/>
      <c r="H11" s="487"/>
      <c r="I11" s="488"/>
      <c r="J11" s="488"/>
      <c r="K11" s="488"/>
      <c r="L11" s="488"/>
      <c r="M11" s="489"/>
    </row>
    <row r="12" spans="1:13" ht="18.75" x14ac:dyDescent="0.3">
      <c r="A12" s="487"/>
      <c r="B12" s="490"/>
      <c r="C12" s="488"/>
      <c r="D12" s="488"/>
      <c r="E12" s="488"/>
      <c r="F12" s="489"/>
      <c r="H12" s="487"/>
      <c r="I12" s="490"/>
      <c r="J12" s="488"/>
      <c r="K12" s="488"/>
      <c r="L12" s="488"/>
      <c r="M12" s="489"/>
    </row>
    <row r="13" spans="1:13" ht="18.75" x14ac:dyDescent="0.3">
      <c r="A13" s="487"/>
      <c r="B13" s="488"/>
      <c r="C13" s="488"/>
      <c r="D13" s="488"/>
      <c r="E13" s="488"/>
      <c r="F13" s="489"/>
      <c r="H13" s="487"/>
      <c r="I13" s="488"/>
      <c r="J13" s="488"/>
      <c r="K13" s="488"/>
      <c r="L13" s="488"/>
      <c r="M13" s="489"/>
    </row>
    <row r="14" spans="1:13" ht="18.75" x14ac:dyDescent="0.3">
      <c r="A14" s="487"/>
      <c r="B14" s="490"/>
      <c r="C14" s="490"/>
      <c r="D14" s="488"/>
      <c r="E14" s="488"/>
      <c r="F14" s="489"/>
      <c r="H14" s="487"/>
      <c r="I14" s="490"/>
      <c r="J14" s="490"/>
      <c r="K14" s="488"/>
      <c r="L14" s="488"/>
      <c r="M14" s="489"/>
    </row>
    <row r="15" spans="1:13" x14ac:dyDescent="0.2">
      <c r="E15" s="491" t="s">
        <v>345</v>
      </c>
      <c r="L15" s="491" t="s">
        <v>345</v>
      </c>
    </row>
    <row r="17" spans="1:13" x14ac:dyDescent="0.2">
      <c r="A17" s="492"/>
      <c r="B17" s="576"/>
      <c r="C17" s="576"/>
      <c r="D17" s="576"/>
      <c r="E17" s="576"/>
      <c r="H17" s="492"/>
      <c r="I17" s="576"/>
      <c r="J17" s="576"/>
      <c r="K17" s="576"/>
      <c r="L17" s="576"/>
    </row>
    <row r="18" spans="1:13" ht="18.75" customHeight="1" x14ac:dyDescent="0.2">
      <c r="A18" s="478" t="s">
        <v>346</v>
      </c>
      <c r="B18" s="479"/>
      <c r="C18" s="568" t="s">
        <v>332</v>
      </c>
      <c r="D18" s="569"/>
      <c r="E18" s="570"/>
      <c r="F18" s="571"/>
      <c r="H18" s="478" t="s">
        <v>347</v>
      </c>
      <c r="I18" s="479"/>
      <c r="J18" s="568" t="s">
        <v>332</v>
      </c>
      <c r="K18" s="569"/>
      <c r="L18" s="570"/>
      <c r="M18" s="571"/>
    </row>
    <row r="19" spans="1:13" ht="75.75" thickBot="1" x14ac:dyDescent="0.3">
      <c r="A19" s="480" t="s">
        <v>334</v>
      </c>
      <c r="B19" s="481" t="s">
        <v>335</v>
      </c>
      <c r="C19" s="481" t="s">
        <v>336</v>
      </c>
      <c r="D19" s="481" t="s">
        <v>337</v>
      </c>
      <c r="E19" s="481" t="s">
        <v>338</v>
      </c>
      <c r="F19" s="481" t="s">
        <v>339</v>
      </c>
      <c r="H19" s="480" t="s">
        <v>334</v>
      </c>
      <c r="I19" s="481" t="s">
        <v>335</v>
      </c>
      <c r="J19" s="481" t="s">
        <v>336</v>
      </c>
      <c r="K19" s="481" t="s">
        <v>337</v>
      </c>
      <c r="L19" s="481" t="s">
        <v>338</v>
      </c>
      <c r="M19" s="481" t="s">
        <v>339</v>
      </c>
    </row>
    <row r="20" spans="1:13" ht="19.5" thickTop="1" x14ac:dyDescent="0.3">
      <c r="A20" s="484"/>
      <c r="B20" s="485"/>
      <c r="C20" s="485"/>
      <c r="D20" s="485"/>
      <c r="E20" s="485"/>
      <c r="F20" s="486"/>
      <c r="H20" s="484"/>
      <c r="I20" s="485"/>
      <c r="J20" s="485"/>
      <c r="K20" s="485"/>
      <c r="L20" s="485"/>
      <c r="M20" s="486"/>
    </row>
    <row r="21" spans="1:13" ht="18.75" x14ac:dyDescent="0.3">
      <c r="A21" s="487"/>
      <c r="B21" s="488"/>
      <c r="C21" s="488"/>
      <c r="D21" s="488"/>
      <c r="E21" s="488"/>
      <c r="F21" s="489"/>
      <c r="H21" s="487"/>
      <c r="I21" s="488"/>
      <c r="J21" s="488"/>
      <c r="K21" s="488"/>
      <c r="L21" s="488"/>
      <c r="M21" s="489"/>
    </row>
    <row r="22" spans="1:13" ht="18.75" x14ac:dyDescent="0.3">
      <c r="A22" s="487"/>
      <c r="B22" s="488"/>
      <c r="C22" s="488"/>
      <c r="D22" s="488"/>
      <c r="E22" s="488"/>
      <c r="F22" s="489"/>
      <c r="H22" s="487"/>
      <c r="I22" s="488"/>
      <c r="J22" s="488"/>
      <c r="K22" s="488"/>
      <c r="L22" s="488"/>
      <c r="M22" s="489"/>
    </row>
    <row r="23" spans="1:13" ht="18.75" x14ac:dyDescent="0.3">
      <c r="A23" s="487"/>
      <c r="B23" s="488"/>
      <c r="C23" s="488"/>
      <c r="D23" s="488"/>
      <c r="E23" s="488"/>
      <c r="F23" s="489"/>
      <c r="H23" s="487"/>
      <c r="I23" s="488"/>
      <c r="J23" s="488"/>
      <c r="K23" s="488"/>
      <c r="L23" s="488"/>
      <c r="M23" s="489"/>
    </row>
    <row r="24" spans="1:13" ht="18.75" x14ac:dyDescent="0.3">
      <c r="A24" s="487"/>
      <c r="B24" s="490"/>
      <c r="C24" s="488"/>
      <c r="D24" s="488"/>
      <c r="E24" s="488"/>
      <c r="F24" s="489"/>
      <c r="H24" s="487"/>
      <c r="I24" s="490"/>
      <c r="J24" s="488"/>
      <c r="K24" s="488"/>
      <c r="L24" s="488"/>
      <c r="M24" s="489"/>
    </row>
    <row r="25" spans="1:13" ht="18.75" x14ac:dyDescent="0.3">
      <c r="A25" s="487"/>
      <c r="B25" s="488"/>
      <c r="C25" s="488"/>
      <c r="D25" s="488"/>
      <c r="E25" s="488"/>
      <c r="F25" s="489"/>
      <c r="H25" s="487"/>
      <c r="I25" s="488"/>
      <c r="J25" s="488"/>
      <c r="K25" s="488"/>
      <c r="L25" s="488"/>
      <c r="M25" s="489"/>
    </row>
    <row r="26" spans="1:13" ht="18.75" x14ac:dyDescent="0.3">
      <c r="A26" s="487"/>
      <c r="B26" s="490"/>
      <c r="C26" s="490"/>
      <c r="D26" s="488"/>
      <c r="E26" s="488"/>
      <c r="F26" s="489"/>
      <c r="H26" s="487"/>
      <c r="I26" s="490"/>
      <c r="J26" s="490"/>
      <c r="K26" s="488"/>
      <c r="L26" s="488"/>
      <c r="M26" s="489"/>
    </row>
    <row r="27" spans="1:13" x14ac:dyDescent="0.2">
      <c r="L27" s="491" t="s">
        <v>345</v>
      </c>
    </row>
    <row r="28" spans="1:13" x14ac:dyDescent="0.2">
      <c r="L28" s="491"/>
    </row>
    <row r="29" spans="1:13" ht="18.75" customHeight="1" x14ac:dyDescent="0.2">
      <c r="A29" s="478" t="s">
        <v>348</v>
      </c>
      <c r="B29" s="479"/>
      <c r="C29" s="568" t="s">
        <v>332</v>
      </c>
      <c r="D29" s="569"/>
      <c r="E29" s="570"/>
      <c r="F29" s="571"/>
    </row>
    <row r="30" spans="1:13" ht="75.75" thickBot="1" x14ac:dyDescent="0.3">
      <c r="A30" s="480" t="s">
        <v>334</v>
      </c>
      <c r="B30" s="481" t="s">
        <v>335</v>
      </c>
      <c r="C30" s="481" t="s">
        <v>336</v>
      </c>
      <c r="D30" s="481" t="s">
        <v>337</v>
      </c>
      <c r="E30" s="481" t="s">
        <v>338</v>
      </c>
      <c r="F30" s="481" t="s">
        <v>339</v>
      </c>
    </row>
    <row r="31" spans="1:13" ht="19.5" thickTop="1" x14ac:dyDescent="0.3">
      <c r="A31" s="484"/>
      <c r="B31" s="485"/>
      <c r="C31" s="485"/>
      <c r="D31" s="485"/>
      <c r="E31" s="485"/>
      <c r="F31" s="486"/>
    </row>
    <row r="32" spans="1:13" ht="18.75" x14ac:dyDescent="0.3">
      <c r="A32" s="493"/>
      <c r="B32" s="494"/>
      <c r="C32" s="494"/>
      <c r="D32" s="494"/>
      <c r="E32" s="494"/>
      <c r="F32" s="495"/>
    </row>
    <row r="33" spans="1:6" ht="18.75" x14ac:dyDescent="0.3">
      <c r="A33" s="487"/>
      <c r="B33" s="488"/>
      <c r="C33" s="488"/>
      <c r="D33" s="488"/>
      <c r="E33" s="488"/>
      <c r="F33" s="489"/>
    </row>
    <row r="34" spans="1:6" ht="18.75" x14ac:dyDescent="0.3">
      <c r="A34" s="487"/>
      <c r="B34" s="488"/>
      <c r="C34" s="488"/>
      <c r="D34" s="488"/>
      <c r="E34" s="488"/>
      <c r="F34" s="489"/>
    </row>
    <row r="35" spans="1:6" ht="18.75" x14ac:dyDescent="0.3">
      <c r="A35" s="487"/>
      <c r="B35" s="490"/>
      <c r="C35" s="488"/>
      <c r="D35" s="488"/>
      <c r="E35" s="488"/>
      <c r="F35" s="489"/>
    </row>
    <row r="36" spans="1:6" ht="18.75" x14ac:dyDescent="0.3">
      <c r="A36" s="487"/>
      <c r="B36" s="488"/>
      <c r="C36" s="488"/>
      <c r="D36" s="488"/>
      <c r="E36" s="488"/>
      <c r="F36" s="489"/>
    </row>
    <row r="37" spans="1:6" ht="18.75" x14ac:dyDescent="0.3">
      <c r="A37" s="487"/>
      <c r="B37" s="490"/>
      <c r="C37" s="490"/>
      <c r="D37" s="488"/>
      <c r="E37" s="488"/>
      <c r="F37" s="489"/>
    </row>
    <row r="38" spans="1:6" x14ac:dyDescent="0.2">
      <c r="E38" s="491" t="s">
        <v>345</v>
      </c>
    </row>
    <row r="40" spans="1:6" x14ac:dyDescent="0.2">
      <c r="A40" s="496"/>
      <c r="B40" s="577"/>
      <c r="C40" s="576"/>
      <c r="D40" s="7"/>
      <c r="E40" s="7"/>
      <c r="F40" s="7"/>
    </row>
    <row r="41" spans="1:6" x14ac:dyDescent="0.2">
      <c r="A41" s="497"/>
      <c r="B41" s="576"/>
      <c r="C41" s="576"/>
      <c r="D41" s="576"/>
      <c r="E41" s="576"/>
      <c r="F41" s="7"/>
    </row>
    <row r="42" spans="1:6" x14ac:dyDescent="0.2">
      <c r="A42" s="498"/>
      <c r="B42" s="576"/>
      <c r="C42" s="576"/>
      <c r="D42" s="576"/>
      <c r="E42" s="576"/>
      <c r="F42" s="7"/>
    </row>
    <row r="43" spans="1:6" x14ac:dyDescent="0.2">
      <c r="A43" s="7"/>
      <c r="B43" s="7"/>
      <c r="C43" s="7"/>
      <c r="D43" s="7"/>
      <c r="E43" s="7"/>
      <c r="F43" s="7"/>
    </row>
  </sheetData>
  <sheetProtection sheet="1" objects="1" scenarios="1" selectLockedCells="1"/>
  <mergeCells count="20">
    <mergeCell ref="C29:D29"/>
    <mergeCell ref="E29:F29"/>
    <mergeCell ref="B40:C40"/>
    <mergeCell ref="B41:C42"/>
    <mergeCell ref="D41:E42"/>
    <mergeCell ref="C18:D18"/>
    <mergeCell ref="E18:F18"/>
    <mergeCell ref="J18:K18"/>
    <mergeCell ref="L18:M18"/>
    <mergeCell ref="A1:F1"/>
    <mergeCell ref="B2:C2"/>
    <mergeCell ref="B3:C3"/>
    <mergeCell ref="C5:D5"/>
    <mergeCell ref="E5:F5"/>
    <mergeCell ref="J5:K5"/>
    <mergeCell ref="L5:M5"/>
    <mergeCell ref="B17:C17"/>
    <mergeCell ref="D17:E17"/>
    <mergeCell ref="I17:J17"/>
    <mergeCell ref="K17:L17"/>
  </mergeCells>
  <printOptions horizontalCentered="1"/>
  <pageMargins left="0.25" right="0.25" top="0.75" bottom="0.5" header="0.3" footer="0.3"/>
  <pageSetup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R53"/>
  <sheetViews>
    <sheetView topLeftCell="A2" workbookViewId="0">
      <pane ySplit="13" topLeftCell="A32" activePane="bottomLeft" state="frozen"/>
      <selection activeCell="H43" sqref="H43"/>
      <selection pane="bottomLeft" activeCell="F14" sqref="F14"/>
    </sheetView>
  </sheetViews>
  <sheetFormatPr defaultRowHeight="12.75" x14ac:dyDescent="0.2"/>
  <cols>
    <col min="1" max="1" width="8.5703125" customWidth="1"/>
    <col min="2" max="2" width="10.140625" customWidth="1"/>
    <col min="4" max="4" width="8" customWidth="1"/>
    <col min="6" max="6" width="10.140625" customWidth="1"/>
    <col min="7" max="7" width="9.7109375" customWidth="1"/>
    <col min="10" max="10" width="10.28515625" customWidth="1"/>
    <col min="11" max="11" width="9.85546875" customWidth="1"/>
    <col min="13" max="13" width="13.140625" customWidth="1"/>
    <col min="14" max="14" width="8.5703125" customWidth="1"/>
  </cols>
  <sheetData>
    <row r="1" spans="1:18" x14ac:dyDescent="0.2">
      <c r="F1" s="45" t="s">
        <v>47</v>
      </c>
      <c r="G1" s="46"/>
      <c r="H1" s="46"/>
      <c r="I1" s="46"/>
    </row>
    <row r="2" spans="1:18" x14ac:dyDescent="0.2">
      <c r="F2" s="45" t="s">
        <v>125</v>
      </c>
      <c r="G2" s="46"/>
      <c r="H2" s="46"/>
      <c r="I2" s="46"/>
    </row>
    <row r="3" spans="1:18" ht="21.75" customHeight="1" thickBot="1" x14ac:dyDescent="0.25"/>
    <row r="4" spans="1:18" ht="13.5" thickBot="1" x14ac:dyDescent="0.25">
      <c r="B4" s="2" t="s">
        <v>0</v>
      </c>
      <c r="C4" s="223">
        <f>'WTP Monthly Rept'!C4</f>
        <v>0</v>
      </c>
      <c r="D4" s="334"/>
      <c r="E4" s="2" t="s">
        <v>1</v>
      </c>
      <c r="F4" s="565">
        <f>'WTP Monthly Rept'!G4</f>
        <v>0</v>
      </c>
      <c r="G4" s="584"/>
      <c r="H4" s="566"/>
      <c r="J4" s="220" t="s">
        <v>32</v>
      </c>
      <c r="K4" s="223">
        <f>'WTP Monthly Rept'!L2</f>
        <v>0</v>
      </c>
      <c r="L4" s="220" t="s">
        <v>33</v>
      </c>
      <c r="M4" s="223">
        <f>'WTP Monthly Rept'!N2</f>
        <v>0</v>
      </c>
    </row>
    <row r="5" spans="1:18" ht="13.5" thickBot="1" x14ac:dyDescent="0.25">
      <c r="B5" s="2" t="s">
        <v>4</v>
      </c>
      <c r="C5" s="427">
        <f>'WTP Monthly Rept'!M4</f>
        <v>0</v>
      </c>
      <c r="D5" s="428"/>
      <c r="I5" s="219" t="s">
        <v>48</v>
      </c>
      <c r="J5" s="46"/>
      <c r="K5" s="565">
        <f>'Monthly Summary'!C43</f>
        <v>0</v>
      </c>
      <c r="L5" s="584"/>
      <c r="M5" s="566"/>
    </row>
    <row r="6" spans="1:18" ht="13.5" thickBot="1" x14ac:dyDescent="0.25">
      <c r="B6" s="2" t="s">
        <v>2</v>
      </c>
      <c r="C6" s="223">
        <f>'WTP Monthly Rept'!C5</f>
        <v>0</v>
      </c>
      <c r="D6" s="72"/>
      <c r="E6" s="3" t="s">
        <v>3</v>
      </c>
      <c r="F6" s="565">
        <f>'WTP Monthly Rept'!G5</f>
        <v>0</v>
      </c>
      <c r="G6" s="566"/>
      <c r="H6" t="s">
        <v>122</v>
      </c>
      <c r="I6" s="219" t="s">
        <v>49</v>
      </c>
      <c r="J6" s="46"/>
      <c r="K6" s="223">
        <f>'Monthly Summary'!I43</f>
        <v>0</v>
      </c>
      <c r="L6" s="72"/>
      <c r="M6" s="72"/>
    </row>
    <row r="7" spans="1:18" ht="13.5" thickBot="1" x14ac:dyDescent="0.25">
      <c r="B7" s="2" t="s">
        <v>5</v>
      </c>
      <c r="C7" s="585">
        <f>'WTP Monthly Rept'!M5</f>
        <v>0</v>
      </c>
      <c r="D7" s="586"/>
      <c r="F7" s="2"/>
      <c r="G7" s="214"/>
      <c r="I7" s="219" t="s">
        <v>50</v>
      </c>
      <c r="J7" s="46"/>
      <c r="K7" s="565">
        <f>'Monthly Summary'!I45</f>
        <v>0</v>
      </c>
      <c r="L7" s="584"/>
      <c r="M7" s="566"/>
    </row>
    <row r="8" spans="1:18" ht="13.5" thickBot="1" x14ac:dyDescent="0.25">
      <c r="A8" s="219" t="s">
        <v>117</v>
      </c>
      <c r="B8" s="46"/>
      <c r="C8" s="410"/>
      <c r="F8" s="3" t="s">
        <v>118</v>
      </c>
      <c r="G8" s="24">
        <f>'Req''d CT Calc'!G9</f>
        <v>1</v>
      </c>
      <c r="H8" s="215" t="s">
        <v>121</v>
      </c>
      <c r="K8" s="72"/>
      <c r="L8" s="333" t="s">
        <v>297</v>
      </c>
      <c r="M8" s="72"/>
    </row>
    <row r="9" spans="1:18" ht="13.5" thickBot="1" x14ac:dyDescent="0.25">
      <c r="A9" s="221" t="s">
        <v>51</v>
      </c>
      <c r="B9" s="46"/>
      <c r="C9" s="46"/>
      <c r="D9" s="332">
        <v>3</v>
      </c>
      <c r="F9" s="221" t="s">
        <v>52</v>
      </c>
      <c r="G9" s="46"/>
      <c r="H9" s="46"/>
      <c r="I9" s="332">
        <v>3</v>
      </c>
      <c r="K9" s="222" t="s">
        <v>95</v>
      </c>
      <c r="L9" s="46"/>
      <c r="M9" s="46"/>
      <c r="N9" s="46"/>
      <c r="O9" s="332">
        <f>IF((D9-I9)&lt;0.5,0.5,(D9-I9))</f>
        <v>0.5</v>
      </c>
    </row>
    <row r="10" spans="1:18" x14ac:dyDescent="0.2">
      <c r="A10" s="2"/>
      <c r="D10" s="165"/>
      <c r="F10" s="1"/>
      <c r="I10" s="166"/>
      <c r="K10" s="2"/>
      <c r="O10" s="167"/>
    </row>
    <row r="11" spans="1:18" ht="13.5" thickBot="1" x14ac:dyDescent="0.25">
      <c r="B11" s="192" t="s">
        <v>106</v>
      </c>
    </row>
    <row r="12" spans="1:18" ht="13.5" thickTop="1" x14ac:dyDescent="0.2">
      <c r="A12" s="47"/>
      <c r="B12" s="48"/>
      <c r="C12" s="49"/>
      <c r="D12" s="106" t="s">
        <v>53</v>
      </c>
      <c r="E12" s="48"/>
      <c r="F12" s="48"/>
      <c r="G12" s="48"/>
      <c r="H12" s="48"/>
      <c r="I12" s="48"/>
      <c r="J12" s="51"/>
      <c r="K12" s="52"/>
      <c r="L12" s="190" t="s">
        <v>54</v>
      </c>
      <c r="M12" s="53"/>
      <c r="N12" s="54"/>
      <c r="O12" s="188" t="s">
        <v>55</v>
      </c>
      <c r="P12" s="414"/>
      <c r="Q12" s="51"/>
    </row>
    <row r="13" spans="1:18" ht="13.5" thickBot="1" x14ac:dyDescent="0.25">
      <c r="A13" s="239" t="s">
        <v>187</v>
      </c>
      <c r="C13" s="56"/>
      <c r="D13" s="56"/>
      <c r="E13" s="56"/>
      <c r="F13" s="56"/>
      <c r="G13" s="56"/>
      <c r="H13" s="56"/>
      <c r="I13" s="56"/>
      <c r="J13" s="57"/>
      <c r="K13" s="55"/>
      <c r="L13" s="191" t="s">
        <v>56</v>
      </c>
      <c r="M13" s="58"/>
      <c r="N13" s="57"/>
      <c r="O13" s="189" t="s">
        <v>57</v>
      </c>
      <c r="P13" s="191"/>
      <c r="Q13" s="57"/>
    </row>
    <row r="14" spans="1:18" ht="69" thickTop="1" thickBot="1" x14ac:dyDescent="0.25">
      <c r="A14" s="107" t="s">
        <v>6</v>
      </c>
      <c r="B14" s="185" t="s">
        <v>58</v>
      </c>
      <c r="C14" s="185" t="s">
        <v>59</v>
      </c>
      <c r="D14" s="185" t="s">
        <v>22</v>
      </c>
      <c r="E14" s="185" t="s">
        <v>60</v>
      </c>
      <c r="F14" s="413" t="s">
        <v>303</v>
      </c>
      <c r="G14" s="185" t="s">
        <v>61</v>
      </c>
      <c r="H14" s="108" t="s">
        <v>62</v>
      </c>
      <c r="I14" s="108" t="s">
        <v>123</v>
      </c>
      <c r="J14" s="109" t="s">
        <v>64</v>
      </c>
      <c r="K14" s="186" t="s">
        <v>120</v>
      </c>
      <c r="L14" s="185" t="s">
        <v>65</v>
      </c>
      <c r="M14" s="185" t="s">
        <v>66</v>
      </c>
      <c r="N14" s="187" t="s">
        <v>67</v>
      </c>
      <c r="O14" s="186" t="s">
        <v>68</v>
      </c>
      <c r="P14" s="415" t="s">
        <v>304</v>
      </c>
      <c r="Q14" s="187" t="s">
        <v>69</v>
      </c>
      <c r="R14" s="62"/>
    </row>
    <row r="15" spans="1:18" ht="13.5" thickTop="1" x14ac:dyDescent="0.2">
      <c r="A15" s="183">
        <v>1</v>
      </c>
      <c r="B15" s="168"/>
      <c r="C15" s="169"/>
      <c r="D15" s="169"/>
      <c r="E15" s="230"/>
      <c r="F15" s="169"/>
      <c r="G15" s="168"/>
      <c r="H15" s="170" t="str">
        <f>'Req''d CT Calc'!G15</f>
        <v/>
      </c>
      <c r="I15" s="170" t="str">
        <f>'Req''d CT Calc'!H15</f>
        <v/>
      </c>
      <c r="J15" s="171" t="str">
        <f>'Req''d CT Calc'!I15</f>
        <v/>
      </c>
      <c r="K15" s="224"/>
      <c r="L15" s="346"/>
      <c r="M15" s="226"/>
      <c r="N15" s="172"/>
      <c r="O15" s="173"/>
      <c r="P15" s="420"/>
      <c r="Q15" s="174"/>
    </row>
    <row r="16" spans="1:18" x14ac:dyDescent="0.2">
      <c r="A16" s="184">
        <v>2</v>
      </c>
      <c r="B16" s="175"/>
      <c r="C16" s="176"/>
      <c r="D16" s="176"/>
      <c r="E16" s="231"/>
      <c r="F16" s="176"/>
      <c r="G16" s="175"/>
      <c r="H16" s="177" t="str">
        <f>'Req''d CT Calc'!G16</f>
        <v/>
      </c>
      <c r="I16" s="177" t="str">
        <f>'Req''d CT Calc'!H16</f>
        <v/>
      </c>
      <c r="J16" s="178" t="str">
        <f>'Req''d CT Calc'!I16</f>
        <v/>
      </c>
      <c r="K16" s="216"/>
      <c r="L16" s="347"/>
      <c r="M16" s="179"/>
      <c r="N16" s="180"/>
      <c r="O16" s="181"/>
      <c r="P16" s="421"/>
      <c r="Q16" s="182"/>
    </row>
    <row r="17" spans="1:17" x14ac:dyDescent="0.2">
      <c r="A17" s="103">
        <v>3</v>
      </c>
      <c r="B17" s="146"/>
      <c r="C17" s="147"/>
      <c r="D17" s="147"/>
      <c r="E17" s="232"/>
      <c r="F17" s="147"/>
      <c r="G17" s="146"/>
      <c r="H17" s="110" t="str">
        <f>'Req''d CT Calc'!G17</f>
        <v/>
      </c>
      <c r="I17" s="110" t="str">
        <f>'Req''d CT Calc'!H17</f>
        <v/>
      </c>
      <c r="J17" s="111" t="str">
        <f>'Req''d CT Calc'!I17</f>
        <v/>
      </c>
      <c r="K17" s="217"/>
      <c r="L17" s="348"/>
      <c r="M17" s="148"/>
      <c r="N17" s="149"/>
      <c r="O17" s="150"/>
      <c r="P17" s="422"/>
      <c r="Q17" s="151"/>
    </row>
    <row r="18" spans="1:17" x14ac:dyDescent="0.2">
      <c r="A18" s="103">
        <v>4</v>
      </c>
      <c r="B18" s="146"/>
      <c r="C18" s="147"/>
      <c r="D18" s="147"/>
      <c r="E18" s="232"/>
      <c r="F18" s="147"/>
      <c r="G18" s="146"/>
      <c r="H18" s="110" t="str">
        <f>'Req''d CT Calc'!G18</f>
        <v/>
      </c>
      <c r="I18" s="110" t="str">
        <f>'Req''d CT Calc'!H18</f>
        <v/>
      </c>
      <c r="J18" s="111" t="str">
        <f>'Req''d CT Calc'!I18</f>
        <v/>
      </c>
      <c r="K18" s="217"/>
      <c r="L18" s="348"/>
      <c r="M18" s="148"/>
      <c r="N18" s="149"/>
      <c r="O18" s="150"/>
      <c r="P18" s="422"/>
      <c r="Q18" s="151"/>
    </row>
    <row r="19" spans="1:17" x14ac:dyDescent="0.2">
      <c r="A19" s="184">
        <v>5</v>
      </c>
      <c r="B19" s="175"/>
      <c r="C19" s="176"/>
      <c r="D19" s="176"/>
      <c r="E19" s="231"/>
      <c r="F19" s="176"/>
      <c r="G19" s="175"/>
      <c r="H19" s="177" t="str">
        <f>'Req''d CT Calc'!G19</f>
        <v/>
      </c>
      <c r="I19" s="177" t="str">
        <f>'Req''d CT Calc'!H19</f>
        <v/>
      </c>
      <c r="J19" s="178" t="str">
        <f>'Req''d CT Calc'!I19</f>
        <v/>
      </c>
      <c r="K19" s="216"/>
      <c r="L19" s="347"/>
      <c r="M19" s="179"/>
      <c r="N19" s="180"/>
      <c r="O19" s="181"/>
      <c r="P19" s="421"/>
      <c r="Q19" s="182"/>
    </row>
    <row r="20" spans="1:17" x14ac:dyDescent="0.2">
      <c r="A20" s="184">
        <v>6</v>
      </c>
      <c r="B20" s="175"/>
      <c r="C20" s="176"/>
      <c r="D20" s="176"/>
      <c r="E20" s="231"/>
      <c r="F20" s="176"/>
      <c r="G20" s="175"/>
      <c r="H20" s="177" t="str">
        <f>'Req''d CT Calc'!G20</f>
        <v/>
      </c>
      <c r="I20" s="177" t="str">
        <f>'Req''d CT Calc'!H20</f>
        <v/>
      </c>
      <c r="J20" s="178" t="str">
        <f>'Req''d CT Calc'!I20</f>
        <v/>
      </c>
      <c r="K20" s="216"/>
      <c r="L20" s="347"/>
      <c r="M20" s="179"/>
      <c r="N20" s="180"/>
      <c r="O20" s="181"/>
      <c r="P20" s="421"/>
      <c r="Q20" s="182"/>
    </row>
    <row r="21" spans="1:17" x14ac:dyDescent="0.2">
      <c r="A21" s="103">
        <v>7</v>
      </c>
      <c r="B21" s="146"/>
      <c r="C21" s="147"/>
      <c r="D21" s="147"/>
      <c r="E21" s="232"/>
      <c r="F21" s="147"/>
      <c r="G21" s="146"/>
      <c r="H21" s="110" t="str">
        <f>'Req''d CT Calc'!G21</f>
        <v/>
      </c>
      <c r="I21" s="110" t="str">
        <f>'Req''d CT Calc'!H21</f>
        <v/>
      </c>
      <c r="J21" s="111" t="str">
        <f>'Req''d CT Calc'!I21</f>
        <v/>
      </c>
      <c r="K21" s="217"/>
      <c r="L21" s="348"/>
      <c r="M21" s="148"/>
      <c r="N21" s="149"/>
      <c r="O21" s="150"/>
      <c r="P21" s="422"/>
      <c r="Q21" s="151"/>
    </row>
    <row r="22" spans="1:17" x14ac:dyDescent="0.2">
      <c r="A22" s="103">
        <v>8</v>
      </c>
      <c r="B22" s="146"/>
      <c r="C22" s="147"/>
      <c r="D22" s="147"/>
      <c r="E22" s="232"/>
      <c r="F22" s="147"/>
      <c r="G22" s="146"/>
      <c r="H22" s="110" t="str">
        <f>'Req''d CT Calc'!G22</f>
        <v/>
      </c>
      <c r="I22" s="110" t="str">
        <f>'Req''d CT Calc'!H22</f>
        <v/>
      </c>
      <c r="J22" s="111" t="str">
        <f>'Req''d CT Calc'!I22</f>
        <v/>
      </c>
      <c r="K22" s="217"/>
      <c r="L22" s="348"/>
      <c r="M22" s="148"/>
      <c r="N22" s="149"/>
      <c r="O22" s="150"/>
      <c r="P22" s="422"/>
      <c r="Q22" s="151"/>
    </row>
    <row r="23" spans="1:17" x14ac:dyDescent="0.2">
      <c r="A23" s="184">
        <v>9</v>
      </c>
      <c r="B23" s="175"/>
      <c r="C23" s="176"/>
      <c r="D23" s="176"/>
      <c r="E23" s="231"/>
      <c r="F23" s="176"/>
      <c r="G23" s="175"/>
      <c r="H23" s="177" t="str">
        <f>'Req''d CT Calc'!G23</f>
        <v/>
      </c>
      <c r="I23" s="177" t="str">
        <f>'Req''d CT Calc'!H23</f>
        <v/>
      </c>
      <c r="J23" s="178" t="str">
        <f>'Req''d CT Calc'!I23</f>
        <v/>
      </c>
      <c r="K23" s="216"/>
      <c r="L23" s="347"/>
      <c r="M23" s="179"/>
      <c r="N23" s="180"/>
      <c r="O23" s="181"/>
      <c r="P23" s="421"/>
      <c r="Q23" s="182"/>
    </row>
    <row r="24" spans="1:17" x14ac:dyDescent="0.2">
      <c r="A24" s="184">
        <v>10</v>
      </c>
      <c r="B24" s="175"/>
      <c r="C24" s="176"/>
      <c r="D24" s="176"/>
      <c r="E24" s="231"/>
      <c r="F24" s="176"/>
      <c r="G24" s="175"/>
      <c r="H24" s="177" t="str">
        <f>'Req''d CT Calc'!G24</f>
        <v/>
      </c>
      <c r="I24" s="177" t="str">
        <f>'Req''d CT Calc'!H24</f>
        <v/>
      </c>
      <c r="J24" s="178" t="str">
        <f>'Req''d CT Calc'!I24</f>
        <v/>
      </c>
      <c r="K24" s="216"/>
      <c r="L24" s="347"/>
      <c r="M24" s="179"/>
      <c r="N24" s="180"/>
      <c r="O24" s="181"/>
      <c r="P24" s="421"/>
      <c r="Q24" s="182"/>
    </row>
    <row r="25" spans="1:17" x14ac:dyDescent="0.2">
      <c r="A25" s="103">
        <v>11</v>
      </c>
      <c r="B25" s="146"/>
      <c r="C25" s="147"/>
      <c r="D25" s="147"/>
      <c r="E25" s="232"/>
      <c r="F25" s="147"/>
      <c r="G25" s="146"/>
      <c r="H25" s="110" t="str">
        <f>'Req''d CT Calc'!G25</f>
        <v/>
      </c>
      <c r="I25" s="110" t="str">
        <f>'Req''d CT Calc'!H25</f>
        <v/>
      </c>
      <c r="J25" s="111" t="str">
        <f>'Req''d CT Calc'!I25</f>
        <v/>
      </c>
      <c r="K25" s="217"/>
      <c r="L25" s="348"/>
      <c r="M25" s="148"/>
      <c r="N25" s="149"/>
      <c r="O25" s="150"/>
      <c r="P25" s="422"/>
      <c r="Q25" s="151"/>
    </row>
    <row r="26" spans="1:17" x14ac:dyDescent="0.2">
      <c r="A26" s="103">
        <v>12</v>
      </c>
      <c r="B26" s="146"/>
      <c r="C26" s="147"/>
      <c r="D26" s="147"/>
      <c r="E26" s="232"/>
      <c r="F26" s="147"/>
      <c r="G26" s="146"/>
      <c r="H26" s="110" t="str">
        <f>'Req''d CT Calc'!G26</f>
        <v/>
      </c>
      <c r="I26" s="110" t="str">
        <f>'Req''d CT Calc'!H26</f>
        <v/>
      </c>
      <c r="J26" s="111" t="str">
        <f>'Req''d CT Calc'!I26</f>
        <v/>
      </c>
      <c r="K26" s="217"/>
      <c r="L26" s="348"/>
      <c r="M26" s="148"/>
      <c r="N26" s="149"/>
      <c r="O26" s="150"/>
      <c r="P26" s="422"/>
      <c r="Q26" s="151"/>
    </row>
    <row r="27" spans="1:17" x14ac:dyDescent="0.2">
      <c r="A27" s="184">
        <v>13</v>
      </c>
      <c r="B27" s="175"/>
      <c r="C27" s="176"/>
      <c r="D27" s="176"/>
      <c r="E27" s="231"/>
      <c r="F27" s="176"/>
      <c r="G27" s="175"/>
      <c r="H27" s="177" t="str">
        <f>'Req''d CT Calc'!G27</f>
        <v/>
      </c>
      <c r="I27" s="177" t="str">
        <f>'Req''d CT Calc'!H27</f>
        <v/>
      </c>
      <c r="J27" s="178" t="str">
        <f>'Req''d CT Calc'!I27</f>
        <v/>
      </c>
      <c r="K27" s="216"/>
      <c r="L27" s="347"/>
      <c r="M27" s="179"/>
      <c r="N27" s="180"/>
      <c r="O27" s="181"/>
      <c r="P27" s="421"/>
      <c r="Q27" s="182"/>
    </row>
    <row r="28" spans="1:17" x14ac:dyDescent="0.2">
      <c r="A28" s="184">
        <v>14</v>
      </c>
      <c r="B28" s="175"/>
      <c r="C28" s="176"/>
      <c r="D28" s="176"/>
      <c r="E28" s="231"/>
      <c r="F28" s="176"/>
      <c r="G28" s="175"/>
      <c r="H28" s="177" t="str">
        <f>'Req''d CT Calc'!G28</f>
        <v/>
      </c>
      <c r="I28" s="177" t="str">
        <f>'Req''d CT Calc'!H28</f>
        <v/>
      </c>
      <c r="J28" s="178" t="str">
        <f>'Req''d CT Calc'!I28</f>
        <v/>
      </c>
      <c r="K28" s="216"/>
      <c r="L28" s="347"/>
      <c r="M28" s="179"/>
      <c r="N28" s="180"/>
      <c r="O28" s="181"/>
      <c r="P28" s="421"/>
      <c r="Q28" s="182"/>
    </row>
    <row r="29" spans="1:17" x14ac:dyDescent="0.2">
      <c r="A29" s="103">
        <v>15</v>
      </c>
      <c r="B29" s="146"/>
      <c r="C29" s="147"/>
      <c r="D29" s="147"/>
      <c r="E29" s="232"/>
      <c r="F29" s="147"/>
      <c r="G29" s="146"/>
      <c r="H29" s="110" t="str">
        <f>'Req''d CT Calc'!G29</f>
        <v/>
      </c>
      <c r="I29" s="110" t="str">
        <f>'Req''d CT Calc'!H29</f>
        <v/>
      </c>
      <c r="J29" s="111" t="str">
        <f>'Req''d CT Calc'!I29</f>
        <v/>
      </c>
      <c r="K29" s="217"/>
      <c r="L29" s="348"/>
      <c r="M29" s="148"/>
      <c r="N29" s="149"/>
      <c r="O29" s="150"/>
      <c r="P29" s="422"/>
      <c r="Q29" s="151"/>
    </row>
    <row r="30" spans="1:17" x14ac:dyDescent="0.2">
      <c r="A30" s="103">
        <v>16</v>
      </c>
      <c r="B30" s="146"/>
      <c r="C30" s="147"/>
      <c r="D30" s="147"/>
      <c r="E30" s="232"/>
      <c r="F30" s="147"/>
      <c r="G30" s="146"/>
      <c r="H30" s="110" t="str">
        <f>'Req''d CT Calc'!G30</f>
        <v/>
      </c>
      <c r="I30" s="110" t="str">
        <f>'Req''d CT Calc'!H30</f>
        <v/>
      </c>
      <c r="J30" s="111" t="str">
        <f>'Req''d CT Calc'!I30</f>
        <v/>
      </c>
      <c r="K30" s="217"/>
      <c r="L30" s="348"/>
      <c r="M30" s="148"/>
      <c r="N30" s="149"/>
      <c r="O30" s="150"/>
      <c r="P30" s="422"/>
      <c r="Q30" s="151"/>
    </row>
    <row r="31" spans="1:17" x14ac:dyDescent="0.2">
      <c r="A31" s="184">
        <v>17</v>
      </c>
      <c r="B31" s="175"/>
      <c r="C31" s="176"/>
      <c r="D31" s="176"/>
      <c r="E31" s="231"/>
      <c r="F31" s="176"/>
      <c r="G31" s="175"/>
      <c r="H31" s="177" t="str">
        <f>'Req''d CT Calc'!G31</f>
        <v/>
      </c>
      <c r="I31" s="177" t="str">
        <f>'Req''d CT Calc'!H31</f>
        <v/>
      </c>
      <c r="J31" s="178" t="str">
        <f>'Req''d CT Calc'!I31</f>
        <v/>
      </c>
      <c r="K31" s="216"/>
      <c r="L31" s="347"/>
      <c r="M31" s="179"/>
      <c r="N31" s="180"/>
      <c r="O31" s="181"/>
      <c r="P31" s="421"/>
      <c r="Q31" s="182"/>
    </row>
    <row r="32" spans="1:17" x14ac:dyDescent="0.2">
      <c r="A32" s="184">
        <v>18</v>
      </c>
      <c r="B32" s="175"/>
      <c r="C32" s="176"/>
      <c r="D32" s="176"/>
      <c r="E32" s="231"/>
      <c r="F32" s="176"/>
      <c r="G32" s="175"/>
      <c r="H32" s="177" t="str">
        <f>'Req''d CT Calc'!G32</f>
        <v/>
      </c>
      <c r="I32" s="177" t="str">
        <f>'Req''d CT Calc'!H32</f>
        <v/>
      </c>
      <c r="J32" s="178" t="str">
        <f>'Req''d CT Calc'!I32</f>
        <v/>
      </c>
      <c r="K32" s="216"/>
      <c r="L32" s="347"/>
      <c r="M32" s="179"/>
      <c r="N32" s="180"/>
      <c r="O32" s="181"/>
      <c r="P32" s="421"/>
      <c r="Q32" s="182"/>
    </row>
    <row r="33" spans="1:17" x14ac:dyDescent="0.2">
      <c r="A33" s="103">
        <v>19</v>
      </c>
      <c r="B33" s="146"/>
      <c r="C33" s="147"/>
      <c r="D33" s="147"/>
      <c r="E33" s="232"/>
      <c r="F33" s="147"/>
      <c r="G33" s="146"/>
      <c r="H33" s="110" t="str">
        <f>'Req''d CT Calc'!G33</f>
        <v/>
      </c>
      <c r="I33" s="110" t="str">
        <f>'Req''d CT Calc'!H33</f>
        <v/>
      </c>
      <c r="J33" s="111" t="str">
        <f>'Req''d CT Calc'!I33</f>
        <v/>
      </c>
      <c r="K33" s="217"/>
      <c r="L33" s="348"/>
      <c r="M33" s="148"/>
      <c r="N33" s="149"/>
      <c r="O33" s="150"/>
      <c r="P33" s="422"/>
      <c r="Q33" s="151"/>
    </row>
    <row r="34" spans="1:17" x14ac:dyDescent="0.2">
      <c r="A34" s="103">
        <v>20</v>
      </c>
      <c r="B34" s="146"/>
      <c r="C34" s="147"/>
      <c r="D34" s="147"/>
      <c r="E34" s="232"/>
      <c r="F34" s="147"/>
      <c r="G34" s="146"/>
      <c r="H34" s="110" t="str">
        <f>'Req''d CT Calc'!G34</f>
        <v/>
      </c>
      <c r="I34" s="110" t="str">
        <f>'Req''d CT Calc'!H34</f>
        <v/>
      </c>
      <c r="J34" s="111" t="str">
        <f>'Req''d CT Calc'!I34</f>
        <v/>
      </c>
      <c r="K34" s="217"/>
      <c r="L34" s="348"/>
      <c r="M34" s="148"/>
      <c r="N34" s="149"/>
      <c r="O34" s="150"/>
      <c r="P34" s="422"/>
      <c r="Q34" s="151"/>
    </row>
    <row r="35" spans="1:17" x14ac:dyDescent="0.2">
      <c r="A35" s="184">
        <v>21</v>
      </c>
      <c r="B35" s="175"/>
      <c r="C35" s="176"/>
      <c r="D35" s="176"/>
      <c r="E35" s="231"/>
      <c r="F35" s="176"/>
      <c r="G35" s="175"/>
      <c r="H35" s="177" t="str">
        <f>'Req''d CT Calc'!G35</f>
        <v/>
      </c>
      <c r="I35" s="177" t="str">
        <f>'Req''d CT Calc'!H35</f>
        <v/>
      </c>
      <c r="J35" s="178" t="str">
        <f>'Req''d CT Calc'!I35</f>
        <v/>
      </c>
      <c r="K35" s="216"/>
      <c r="L35" s="347"/>
      <c r="M35" s="179"/>
      <c r="N35" s="180"/>
      <c r="O35" s="181"/>
      <c r="P35" s="421"/>
      <c r="Q35" s="182"/>
    </row>
    <row r="36" spans="1:17" x14ac:dyDescent="0.2">
      <c r="A36" s="184">
        <v>22</v>
      </c>
      <c r="B36" s="175"/>
      <c r="C36" s="176"/>
      <c r="D36" s="176"/>
      <c r="E36" s="231"/>
      <c r="F36" s="176"/>
      <c r="G36" s="175"/>
      <c r="H36" s="177" t="str">
        <f>'Req''d CT Calc'!G36</f>
        <v/>
      </c>
      <c r="I36" s="177" t="str">
        <f>'Req''d CT Calc'!H36</f>
        <v/>
      </c>
      <c r="J36" s="178" t="str">
        <f>'Req''d CT Calc'!I36</f>
        <v/>
      </c>
      <c r="K36" s="216"/>
      <c r="L36" s="347"/>
      <c r="M36" s="179"/>
      <c r="N36" s="180"/>
      <c r="O36" s="181"/>
      <c r="P36" s="421"/>
      <c r="Q36" s="182"/>
    </row>
    <row r="37" spans="1:17" x14ac:dyDescent="0.2">
      <c r="A37" s="103">
        <v>23</v>
      </c>
      <c r="B37" s="146"/>
      <c r="C37" s="147"/>
      <c r="D37" s="147"/>
      <c r="E37" s="232"/>
      <c r="F37" s="147"/>
      <c r="G37" s="146"/>
      <c r="H37" s="110" t="str">
        <f>'Req''d CT Calc'!G37</f>
        <v/>
      </c>
      <c r="I37" s="110" t="str">
        <f>'Req''d CT Calc'!H37</f>
        <v/>
      </c>
      <c r="J37" s="111" t="str">
        <f>'Req''d CT Calc'!I37</f>
        <v/>
      </c>
      <c r="K37" s="217"/>
      <c r="L37" s="348"/>
      <c r="M37" s="148"/>
      <c r="N37" s="149"/>
      <c r="O37" s="150"/>
      <c r="P37" s="422"/>
      <c r="Q37" s="151"/>
    </row>
    <row r="38" spans="1:17" x14ac:dyDescent="0.2">
      <c r="A38" s="103">
        <v>24</v>
      </c>
      <c r="B38" s="146"/>
      <c r="C38" s="147"/>
      <c r="D38" s="147"/>
      <c r="E38" s="232"/>
      <c r="F38" s="147"/>
      <c r="G38" s="146"/>
      <c r="H38" s="110" t="str">
        <f>'Req''d CT Calc'!G38</f>
        <v/>
      </c>
      <c r="I38" s="110" t="str">
        <f>'Req''d CT Calc'!H38</f>
        <v/>
      </c>
      <c r="J38" s="111" t="str">
        <f>'Req''d CT Calc'!I38</f>
        <v/>
      </c>
      <c r="K38" s="217"/>
      <c r="L38" s="348"/>
      <c r="M38" s="148"/>
      <c r="N38" s="149"/>
      <c r="O38" s="150"/>
      <c r="P38" s="422"/>
      <c r="Q38" s="151"/>
    </row>
    <row r="39" spans="1:17" x14ac:dyDescent="0.2">
      <c r="A39" s="184">
        <v>25</v>
      </c>
      <c r="B39" s="175"/>
      <c r="C39" s="176"/>
      <c r="D39" s="176"/>
      <c r="E39" s="231"/>
      <c r="F39" s="176"/>
      <c r="G39" s="175"/>
      <c r="H39" s="177" t="str">
        <f>'Req''d CT Calc'!G39</f>
        <v/>
      </c>
      <c r="I39" s="177" t="str">
        <f>'Req''d CT Calc'!H39</f>
        <v/>
      </c>
      <c r="J39" s="178" t="str">
        <f>'Req''d CT Calc'!I39</f>
        <v/>
      </c>
      <c r="K39" s="216"/>
      <c r="L39" s="347"/>
      <c r="M39" s="179"/>
      <c r="N39" s="180"/>
      <c r="O39" s="181"/>
      <c r="P39" s="421"/>
      <c r="Q39" s="182"/>
    </row>
    <row r="40" spans="1:17" x14ac:dyDescent="0.2">
      <c r="A40" s="184">
        <v>26</v>
      </c>
      <c r="B40" s="175"/>
      <c r="C40" s="176"/>
      <c r="D40" s="176"/>
      <c r="E40" s="231"/>
      <c r="F40" s="176"/>
      <c r="G40" s="175"/>
      <c r="H40" s="177" t="str">
        <f>'Req''d CT Calc'!G40</f>
        <v/>
      </c>
      <c r="I40" s="177" t="str">
        <f>'Req''d CT Calc'!H40</f>
        <v/>
      </c>
      <c r="J40" s="178" t="str">
        <f>'Req''d CT Calc'!I40</f>
        <v/>
      </c>
      <c r="K40" s="216"/>
      <c r="L40" s="347"/>
      <c r="M40" s="179"/>
      <c r="N40" s="180"/>
      <c r="O40" s="181"/>
      <c r="P40" s="421"/>
      <c r="Q40" s="182"/>
    </row>
    <row r="41" spans="1:17" x14ac:dyDescent="0.2">
      <c r="A41" s="103">
        <v>27</v>
      </c>
      <c r="B41" s="146"/>
      <c r="C41" s="147"/>
      <c r="D41" s="147"/>
      <c r="E41" s="232"/>
      <c r="F41" s="147"/>
      <c r="G41" s="146"/>
      <c r="H41" s="110" t="str">
        <f>'Req''d CT Calc'!G41</f>
        <v/>
      </c>
      <c r="I41" s="110" t="str">
        <f>'Req''d CT Calc'!H41</f>
        <v/>
      </c>
      <c r="J41" s="111" t="str">
        <f>'Req''d CT Calc'!I41</f>
        <v/>
      </c>
      <c r="K41" s="217"/>
      <c r="L41" s="348"/>
      <c r="M41" s="148"/>
      <c r="N41" s="149"/>
      <c r="O41" s="150"/>
      <c r="P41" s="422"/>
      <c r="Q41" s="151"/>
    </row>
    <row r="42" spans="1:17" x14ac:dyDescent="0.2">
      <c r="A42" s="103">
        <v>28</v>
      </c>
      <c r="B42" s="146"/>
      <c r="C42" s="147"/>
      <c r="D42" s="147"/>
      <c r="E42" s="232"/>
      <c r="F42" s="147"/>
      <c r="G42" s="146"/>
      <c r="H42" s="110" t="str">
        <f>'Req''d CT Calc'!G42</f>
        <v/>
      </c>
      <c r="I42" s="110" t="str">
        <f>'Req''d CT Calc'!H42</f>
        <v/>
      </c>
      <c r="J42" s="111" t="str">
        <f>'Req''d CT Calc'!I42</f>
        <v/>
      </c>
      <c r="K42" s="217"/>
      <c r="L42" s="348"/>
      <c r="M42" s="148"/>
      <c r="N42" s="149"/>
      <c r="O42" s="150"/>
      <c r="P42" s="422"/>
      <c r="Q42" s="151"/>
    </row>
    <row r="43" spans="1:17" x14ac:dyDescent="0.2">
      <c r="A43" s="184">
        <v>29</v>
      </c>
      <c r="B43" s="175"/>
      <c r="C43" s="176"/>
      <c r="D43" s="176"/>
      <c r="E43" s="231"/>
      <c r="F43" s="176"/>
      <c r="G43" s="175"/>
      <c r="H43" s="177" t="str">
        <f>'Req''d CT Calc'!G43</f>
        <v/>
      </c>
      <c r="I43" s="177" t="str">
        <f>'Req''d CT Calc'!H43</f>
        <v/>
      </c>
      <c r="J43" s="178" t="str">
        <f>'Req''d CT Calc'!I43</f>
        <v/>
      </c>
      <c r="K43" s="216"/>
      <c r="L43" s="347"/>
      <c r="M43" s="179"/>
      <c r="N43" s="180"/>
      <c r="O43" s="181"/>
      <c r="P43" s="421"/>
      <c r="Q43" s="182"/>
    </row>
    <row r="44" spans="1:17" x14ac:dyDescent="0.2">
      <c r="A44" s="184">
        <v>30</v>
      </c>
      <c r="B44" s="175"/>
      <c r="C44" s="176"/>
      <c r="D44" s="176"/>
      <c r="E44" s="231"/>
      <c r="F44" s="176"/>
      <c r="G44" s="175"/>
      <c r="H44" s="177" t="str">
        <f>'Req''d CT Calc'!G44</f>
        <v/>
      </c>
      <c r="I44" s="177" t="str">
        <f>'Req''d CT Calc'!H44</f>
        <v/>
      </c>
      <c r="J44" s="178" t="str">
        <f>'Req''d CT Calc'!I44</f>
        <v/>
      </c>
      <c r="K44" s="216"/>
      <c r="L44" s="347"/>
      <c r="M44" s="179"/>
      <c r="N44" s="180"/>
      <c r="O44" s="181"/>
      <c r="P44" s="421"/>
      <c r="Q44" s="182"/>
    </row>
    <row r="45" spans="1:17" ht="13.5" thickBot="1" x14ac:dyDescent="0.25">
      <c r="A45" s="103">
        <v>31</v>
      </c>
      <c r="B45" s="146"/>
      <c r="C45" s="147"/>
      <c r="D45" s="147"/>
      <c r="E45" s="232"/>
      <c r="F45" s="147"/>
      <c r="G45" s="146"/>
      <c r="H45" s="110" t="str">
        <f>'Req''d CT Calc'!G45</f>
        <v/>
      </c>
      <c r="I45" s="110" t="str">
        <f>'Req''d CT Calc'!H45</f>
        <v/>
      </c>
      <c r="J45" s="111" t="str">
        <f>'Req''d CT Calc'!I45</f>
        <v/>
      </c>
      <c r="K45" s="225"/>
      <c r="L45" s="348"/>
      <c r="M45" s="148"/>
      <c r="N45" s="149"/>
      <c r="O45" s="150"/>
      <c r="P45" s="422"/>
      <c r="Q45" s="151"/>
    </row>
    <row r="46" spans="1:17" ht="13.5" thickTop="1" x14ac:dyDescent="0.2">
      <c r="A46" s="102" t="s">
        <v>34</v>
      </c>
      <c r="B46" s="112"/>
      <c r="C46" s="112"/>
      <c r="D46" s="328"/>
      <c r="E46" s="112"/>
      <c r="F46" s="112"/>
      <c r="G46" s="112"/>
      <c r="H46" s="112"/>
      <c r="I46" s="112"/>
      <c r="J46" s="113"/>
      <c r="K46" s="447">
        <f>SUM(K15:K45)+COUNTIF(K15:K45,"c")</f>
        <v>0</v>
      </c>
      <c r="L46" s="124" t="s">
        <v>98</v>
      </c>
      <c r="M46" s="124" t="s">
        <v>97</v>
      </c>
      <c r="N46" s="114"/>
      <c r="O46" s="128">
        <f>SUM(O15:O45)</f>
        <v>0</v>
      </c>
      <c r="P46" s="112"/>
      <c r="Q46" s="129">
        <f>SUM(Q15:Q45)</f>
        <v>0</v>
      </c>
    </row>
    <row r="47" spans="1:17" x14ac:dyDescent="0.2">
      <c r="A47" s="103" t="s">
        <v>96</v>
      </c>
      <c r="B47" s="117"/>
      <c r="C47" s="117"/>
      <c r="D47" s="329"/>
      <c r="E47" s="117"/>
      <c r="F47" s="117"/>
      <c r="G47" s="117"/>
      <c r="H47" s="117"/>
      <c r="I47" s="117"/>
      <c r="J47" s="130">
        <f>COUNT(J15:J45)</f>
        <v>0</v>
      </c>
      <c r="K47" s="218"/>
      <c r="L47" s="125">
        <f>COUNTIF(Lowest_Daily_Residual,"&lt;0.15")</f>
        <v>0</v>
      </c>
      <c r="M47" s="125">
        <f>COUNTIF(M15:M45,"&gt;4.0")</f>
        <v>0</v>
      </c>
      <c r="N47" s="115"/>
      <c r="O47" s="121"/>
      <c r="P47" s="416"/>
      <c r="Q47" s="122"/>
    </row>
    <row r="48" spans="1:17" x14ac:dyDescent="0.2">
      <c r="A48" s="103" t="s">
        <v>70</v>
      </c>
      <c r="B48" s="125">
        <f>IF(ISERROR(MIN(B15:B45)),"",MIN(B15:B45))</f>
        <v>0</v>
      </c>
      <c r="C48" s="126">
        <f t="shared" ref="C48:L48" si="0">IF(ISERROR(MIN(C15:C45)),"",MIN(C15:C45))</f>
        <v>0</v>
      </c>
      <c r="D48" s="417">
        <f t="shared" si="0"/>
        <v>0</v>
      </c>
      <c r="E48" s="330">
        <f t="shared" si="0"/>
        <v>0</v>
      </c>
      <c r="F48" s="417">
        <f>IF(ISERROR(MIN(F15:F45)),"",MIN(F15:F45))</f>
        <v>0</v>
      </c>
      <c r="G48" s="125">
        <f t="shared" si="0"/>
        <v>0</v>
      </c>
      <c r="H48" s="125">
        <f t="shared" si="0"/>
        <v>0</v>
      </c>
      <c r="I48" s="125">
        <f t="shared" si="0"/>
        <v>0</v>
      </c>
      <c r="J48" s="127">
        <f t="shared" si="0"/>
        <v>0</v>
      </c>
      <c r="K48" s="218"/>
      <c r="L48" s="330">
        <f t="shared" si="0"/>
        <v>0</v>
      </c>
      <c r="M48" s="117"/>
      <c r="N48" s="115"/>
      <c r="O48" s="121"/>
      <c r="P48" s="419">
        <f>IF(ISERROR(MIN(P15:P45)),"",MIN(P15:P45))</f>
        <v>0</v>
      </c>
      <c r="Q48" s="122"/>
    </row>
    <row r="49" spans="1:17" x14ac:dyDescent="0.2">
      <c r="A49" s="103" t="s">
        <v>71</v>
      </c>
      <c r="B49" s="125">
        <f>IF(ISERROR(MAX(B15:B45)),"",MAX(B15:B45))</f>
        <v>0</v>
      </c>
      <c r="C49" s="126">
        <f t="shared" ref="C49:L49" si="1">IF(ISERROR(MAX(C15:C45)),"",MAX(C15:C45))</f>
        <v>0</v>
      </c>
      <c r="D49" s="417">
        <f t="shared" si="1"/>
        <v>0</v>
      </c>
      <c r="E49" s="330">
        <f t="shared" si="1"/>
        <v>0</v>
      </c>
      <c r="F49" s="417">
        <f>IF(ISERROR(MAX(F15:F45)),"",MAX(F15:F45))</f>
        <v>0</v>
      </c>
      <c r="G49" s="125">
        <f t="shared" si="1"/>
        <v>0</v>
      </c>
      <c r="H49" s="125">
        <f t="shared" si="1"/>
        <v>0</v>
      </c>
      <c r="I49" s="125">
        <f t="shared" si="1"/>
        <v>0</v>
      </c>
      <c r="J49" s="127">
        <f t="shared" si="1"/>
        <v>0</v>
      </c>
      <c r="K49" s="218"/>
      <c r="L49" s="330">
        <f t="shared" si="1"/>
        <v>0</v>
      </c>
      <c r="M49" s="117"/>
      <c r="N49" s="115"/>
      <c r="O49" s="121"/>
      <c r="P49" s="419">
        <f>IF(ISERROR(MAX(P15:P45)),"",MAX(P15:P45))</f>
        <v>0</v>
      </c>
      <c r="Q49" s="122"/>
    </row>
    <row r="50" spans="1:17" ht="13.5" thickBot="1" x14ac:dyDescent="0.25">
      <c r="A50" s="104" t="s">
        <v>20</v>
      </c>
      <c r="B50" s="345" t="str">
        <f t="shared" ref="B50:L50" si="2">IF(ISERROR(AVERAGE(B15:B45)),"",AVERAGE(B15:B45))</f>
        <v/>
      </c>
      <c r="C50" s="118" t="str">
        <f t="shared" si="2"/>
        <v/>
      </c>
      <c r="D50" s="118" t="str">
        <f t="shared" si="2"/>
        <v/>
      </c>
      <c r="E50" s="331" t="str">
        <f t="shared" si="2"/>
        <v/>
      </c>
      <c r="F50" s="418" t="str">
        <f>IF(ISERROR(AVERAGE(F15:F45)),"",AVERAGE(F15:F45))</f>
        <v/>
      </c>
      <c r="G50" s="119" t="str">
        <f t="shared" si="2"/>
        <v/>
      </c>
      <c r="H50" s="119" t="str">
        <f t="shared" si="2"/>
        <v/>
      </c>
      <c r="I50" s="119" t="str">
        <f t="shared" si="2"/>
        <v/>
      </c>
      <c r="J50" s="120" t="str">
        <f t="shared" si="2"/>
        <v/>
      </c>
      <c r="K50" s="241"/>
      <c r="L50" s="238" t="str">
        <f t="shared" si="2"/>
        <v/>
      </c>
      <c r="M50" s="240"/>
      <c r="N50" s="116"/>
      <c r="O50" s="241"/>
      <c r="P50" s="426" t="str">
        <f>IF(ISERROR(AVERAGE(P15:P45)),"",AVERAGE(P15:P45))</f>
        <v/>
      </c>
      <c r="Q50" s="116"/>
    </row>
    <row r="51" spans="1:17" ht="14.25" thickTop="1" thickBot="1" x14ac:dyDescent="0.25">
      <c r="A51" s="72"/>
      <c r="B51" s="233" t="s">
        <v>124</v>
      </c>
      <c r="G51" s="2" t="s">
        <v>99</v>
      </c>
      <c r="I51" s="463">
        <f>COUNTIF(Inact_Ratio,"&lt;1.0")</f>
        <v>0</v>
      </c>
    </row>
    <row r="52" spans="1:17" ht="20.25" customHeight="1" thickBot="1" x14ac:dyDescent="0.25">
      <c r="A52" s="412" t="s">
        <v>314</v>
      </c>
      <c r="B52" s="227"/>
      <c r="C52" s="227"/>
      <c r="D52" s="227"/>
      <c r="E52" s="578" t="s">
        <v>79</v>
      </c>
      <c r="F52" s="579"/>
      <c r="G52" s="579"/>
      <c r="H52" s="579"/>
      <c r="I52" s="579"/>
      <c r="J52" s="580"/>
      <c r="K52" s="228" t="s">
        <v>44</v>
      </c>
      <c r="L52" s="229"/>
      <c r="M52" s="26"/>
      <c r="N52" s="43"/>
      <c r="O52" s="42"/>
    </row>
    <row r="53" spans="1:17" ht="13.5" thickBot="1" x14ac:dyDescent="0.25">
      <c r="E53" s="581"/>
      <c r="F53" s="582"/>
      <c r="G53" s="582"/>
      <c r="H53" s="582"/>
      <c r="I53" s="582"/>
      <c r="J53" s="583"/>
    </row>
  </sheetData>
  <sheetProtection sheet="1" objects="1" scenarios="1" selectLockedCells="1"/>
  <mergeCells count="6">
    <mergeCell ref="E52:J53"/>
    <mergeCell ref="F4:H4"/>
    <mergeCell ref="F6:G6"/>
    <mergeCell ref="C7:D7"/>
    <mergeCell ref="K5:M5"/>
    <mergeCell ref="K7:M7"/>
  </mergeCells>
  <phoneticPr fontId="0" type="noConversion"/>
  <conditionalFormatting sqref="M15:M45">
    <cfRule type="expression" dxfId="5" priority="4" stopIfTrue="1">
      <formula>AND(L15&lt;0.15,M15&gt;=4.05)</formula>
    </cfRule>
  </conditionalFormatting>
  <conditionalFormatting sqref="J48:J50 J15:J45">
    <cfRule type="cellIs" dxfId="4" priority="5" stopIfTrue="1" operator="lessThan">
      <formula>0.995</formula>
    </cfRule>
  </conditionalFormatting>
  <conditionalFormatting sqref="K15:K46">
    <cfRule type="expression" dxfId="3" priority="7" stopIfTrue="1">
      <formula>ISTEXT(K15)</formula>
    </cfRule>
    <cfRule type="cellIs" dxfId="2" priority="8" stopIfTrue="1" operator="lessThan">
      <formula>$G$8</formula>
    </cfRule>
  </conditionalFormatting>
  <conditionalFormatting sqref="L15:L45 L48:L49">
    <cfRule type="cellIs" dxfId="1" priority="9" stopIfTrue="1" operator="lessThan">
      <formula>0.15</formula>
    </cfRule>
  </conditionalFormatting>
  <conditionalFormatting sqref="E15:E45">
    <cfRule type="containsBlanks" priority="1" stopIfTrue="1">
      <formula>LEN(TRIM(E15))=0</formula>
    </cfRule>
    <cfRule type="cellIs" dxfId="0" priority="2" operator="equal">
      <formula>0</formula>
    </cfRule>
  </conditionalFormatting>
  <dataValidations count="3">
    <dataValidation type="decimal" allowBlank="1" showInputMessage="1" showErrorMessage="1" errorTitle="Water Temp C" error="Must be in degrees Celsius.  Munumum temperature is 0 and maximum is 25.  If over 25, use 25." sqref="C15:C45" xr:uid="{00000000-0002-0000-0800-000000000000}">
      <formula1>0</formula1>
      <formula2>25</formula2>
    </dataValidation>
    <dataValidation type="decimal" allowBlank="1" showInputMessage="1" showErrorMessage="1" errorTitle="pH" error="pH must be between 6.0 and 9.0.  If pH is below range use 6.0.  If pH is above 9.0 contact DOH for instructions." sqref="D15:D45" xr:uid="{00000000-0002-0000-0800-000001000000}">
      <formula1>6</formula1>
      <formula2>9</formula2>
    </dataValidation>
    <dataValidation type="decimal" allowBlank="1" showInputMessage="1" showErrorMessage="1" error="Chlorine residual must be at least 0 mg/L and no more than 3.0 mg/L.  If greater than 3.0, enter 3.0 and contact DOH." sqref="E15:E45" xr:uid="{00000000-0002-0000-0800-000002000000}">
      <formula1>0</formula1>
      <formula2>3</formula2>
    </dataValidation>
  </dataValidations>
  <pageMargins left="0.75" right="0.75" top="0.57999999999999996" bottom="0.6" header="0.38" footer="0.42"/>
  <pageSetup scale="73" orientation="landscape" r:id="rId1"/>
  <headerFooter alignWithMargins="0">
    <oddFooter>&amp;RDate Printed: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674801bb-1977-4af8-bfda-771dab8a9650">Form</Category>
    <Standards_x0020_Compliant_x003f_ xmlns="674801bb-1977-4af8-bfda-771dab8a9650">false</Standards_x0020_Compliant_x003f_>
    <Author0 xmlns="674801bb-1977-4af8-bfda-771dab8a9650">
      <UserInfo>
        <DisplayName/>
        <AccountId xsi:nil="true"/>
        <AccountType/>
      </UserInfo>
    </Author0>
    <Design_x0020_Resources xmlns="674801bb-1977-4af8-bfda-771dab8a9650">
      <Url xsi:nil="true"/>
      <Description xsi:nil="true"/>
    </Design_x0020_Resources>
    <Website_x0020_Link xmlns="674801bb-1977-4af8-bfda-771dab8a9650">
      <Url xsi:nil="true"/>
      <Description xsi:nil="true"/>
    </Website_x0020_Link>
    <Status xmlns="674801bb-1977-4af8-bfda-771dab8a9650">Review</Status>
    <p69d xmlns="674801bb-1977-4af8-bfda-771dab8a9650">331-517-F</p69d>
    <Language xmlns="674801bb-1977-4af8-bfda-771dab8a9650">English</Language>
    <Category0 xmlns="674801bb-1977-4af8-bfda-771dab8a9650">Other</Category0>
    <Team xmlns="674801bb-1977-4af8-bfda-771dab8a9650">6</Team>
    <_dlc_DocId xmlns="8ab7d52b-01f7-4c5e-9645-b3a1341544da">WVASKAP5RADE-135-242</_dlc_DocId>
    <_dlc_DocIdUrl xmlns="8ab7d52b-01f7-4c5e-9645-b3a1341544da">
      <Url>https://doh.sp.wa.gov/sites/EPH/ODW/centralserv/CommOutreach/_layouts/15/DocIdRedir.aspx?ID=WVASKAP5RADE-135-242</Url>
      <Description>WVASKAP5RADE-135-242</Description>
    </_dlc_DocIdUrl>
    <Members xmlns="674801bb-1977-4af8-bfda-771dab8a9650" xsi:nil="true"/>
    <Lead xmlns="674801bb-1977-4af8-bfda-771dab8a9650" xsi:nil="true"/>
    <Management_x0020_Sponsor xmlns="674801bb-1977-4af8-bfda-771dab8a9650">27</Management_x0020_Sponso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219127A00B7745AC10D9461FF95318" ma:contentTypeVersion="33" ma:contentTypeDescription="Create a new document." ma:contentTypeScope="" ma:versionID="82c9e9ddfed98b228a4ab4cb6a517d13">
  <xsd:schema xmlns:xsd="http://www.w3.org/2001/XMLSchema" xmlns:xs="http://www.w3.org/2001/XMLSchema" xmlns:p="http://schemas.microsoft.com/office/2006/metadata/properties" xmlns:ns2="8ab7d52b-01f7-4c5e-9645-b3a1341544da" xmlns:ns3="674801bb-1977-4af8-bfda-771dab8a9650" targetNamespace="http://schemas.microsoft.com/office/2006/metadata/properties" ma:root="true" ma:fieldsID="40f7ebe4417562329986601863032975" ns2:_="" ns3:_="">
    <xsd:import namespace="8ab7d52b-01f7-4c5e-9645-b3a1341544da"/>
    <xsd:import namespace="674801bb-1977-4af8-bfda-771dab8a9650"/>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p69d" minOccurs="0"/>
                <xsd:element ref="ns3:Status" minOccurs="0"/>
                <xsd:element ref="ns3:Language" minOccurs="0"/>
                <xsd:element ref="ns3:Category0" minOccurs="0"/>
                <xsd:element ref="ns3:Standards_x0020_Compliant_x003f_" minOccurs="0"/>
                <xsd:element ref="ns3:Design_x0020_Resources" minOccurs="0"/>
                <xsd:element ref="ns3:Author0" minOccurs="0"/>
                <xsd:element ref="ns3:Website_x0020_Link" minOccurs="0"/>
                <xsd:element ref="ns3:Team" minOccurs="0"/>
                <xsd:element ref="ns3:Management_x0020_Sponsor" minOccurs="0"/>
                <xsd:element ref="ns3:Lead" minOccurs="0"/>
                <xsd:element ref="ns3:Memb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7d52b-01f7-4c5e-9645-b3a1341544da"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74801bb-1977-4af8-bfda-771dab8a9650" elementFormDefault="qualified">
    <xsd:import namespace="http://schemas.microsoft.com/office/2006/documentManagement/types"/>
    <xsd:import namespace="http://schemas.microsoft.com/office/infopath/2007/PartnerControls"/>
    <xsd:element name="Category" ma:index="7" nillable="true" ma:displayName="Doc Type" ma:default="Form" ma:format="Dropdown" ma:internalName="Category">
      <xsd:simpleType>
        <xsd:restriction base="dms:Choice">
          <xsd:enumeration value="Publication"/>
          <xsd:enumeration value="Form"/>
          <xsd:enumeration value="Instructions"/>
        </xsd:restriction>
      </xsd:simpleType>
    </xsd:element>
    <xsd:element name="p69d" ma:index="12" nillable="true" ma:displayName="Number" ma:indexed="true" ma:internalName="p69d">
      <xsd:simpleType>
        <xsd:restriction base="dms:Text">
          <xsd:maxLength value="10"/>
        </xsd:restriction>
      </xsd:simpleType>
    </xsd:element>
    <xsd:element name="Status" ma:index="13" nillable="true" ma:displayName="Status" ma:default="Review" ma:format="Dropdown" ma:internalName="Status">
      <xsd:simpleType>
        <xsd:restriction base="dms:Choice">
          <xsd:enumeration value="Review"/>
          <xsd:enumeration value="Revise"/>
          <xsd:enumeration value="Ready for final approval"/>
          <xsd:enumeration value="Approved"/>
          <xsd:enumeration value="Obsolete"/>
        </xsd:restriction>
      </xsd:simpleType>
    </xsd:element>
    <xsd:element name="Language" ma:index="14" nillable="true" ma:displayName="Language" ma:default="English" ma:format="Dropdown" ma:internalName="Language">
      <xsd:simpleType>
        <xsd:restriction base="dms:Choice">
          <xsd:enumeration value="English"/>
          <xsd:enumeration value="Spanish"/>
        </xsd:restriction>
      </xsd:simpleType>
    </xsd:element>
    <xsd:element name="Category0" ma:index="15" nillable="true" ma:displayName="Category" ma:default="Other" ma:format="Dropdown" ma:internalName="Category0">
      <xsd:simpleType>
        <xsd:restriction base="dms:Choice">
          <xsd:enumeration value="Adequacy"/>
          <xsd:enumeration value="Consumer and Public Education"/>
          <xsd:enumeration value="Consumer Confidence"/>
          <xsd:enumeration value="Cross-Connection and Backflow Prevention"/>
          <xsd:enumeration value="DWSRF"/>
          <xsd:enumeration value="Emergency Response and Drinking Water Safety"/>
          <xsd:enumeration value="Engineering and Planning"/>
          <xsd:enumeration value="Group B Water Systems"/>
          <xsd:enumeration value="GWI"/>
          <xsd:enumeration value="Operations &amp; Maintenance"/>
          <xsd:enumeration value="Operator Certification"/>
          <xsd:enumeration value="Planning and Financial Viability"/>
          <xsd:enumeration value="Public Notification"/>
          <xsd:enumeration value="Regulations"/>
          <xsd:enumeration value="Sanitary Survey"/>
          <xsd:enumeration value="Surface Water Treatment"/>
          <xsd:enumeration value="Water Quality"/>
          <xsd:enumeration value="Water Use Efficiency"/>
          <xsd:enumeration value="Other"/>
        </xsd:restriction>
      </xsd:simpleType>
    </xsd:element>
    <xsd:element name="Standards_x0020_Compliant_x003f_" ma:index="17" nillable="true" ma:displayName="Standards Compliant?" ma:default="0" ma:internalName="Standards_x0020_Compliant_x003f_">
      <xsd:simpleType>
        <xsd:restriction base="dms:Boolean"/>
      </xsd:simpleType>
    </xsd:element>
    <xsd:element name="Design_x0020_Resources" ma:index="18" nillable="true" ma:displayName="Design Resources" ma:format="Hyperlink" ma:internalName="Design_x0020_Resources">
      <xsd:complexType>
        <xsd:complexContent>
          <xsd:extension base="dms:URL">
            <xsd:sequence>
              <xsd:element name="Url" type="dms:ValidUrl" minOccurs="0" nillable="true"/>
              <xsd:element name="Description" type="xsd:string" nillable="true"/>
            </xsd:sequence>
          </xsd:extension>
        </xsd:complexContent>
      </xsd:complexType>
    </xsd:element>
    <xsd:element name="Author0" ma:index="19" nillable="true" ma:displayName="Written By" ma:list="UserInfo" ma:SharePointGroup="0" ma:internalName="Autho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ebsite_x0020_Link" ma:index="20" nillable="true" ma:displayName="Website Link" ma:description="Link on DOH external website." ma:format="Hyperlink" ma:internalName="Web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Team" ma:index="21" nillable="true" ma:displayName="Team" ma:list="{809ee310-6ff4-4d99-aed1-93649c505218}" ma:internalName="Team" ma:showField="LinkTitleNoMenu">
      <xsd:simpleType>
        <xsd:restriction base="dms:Lookup"/>
      </xsd:simpleType>
    </xsd:element>
    <xsd:element name="Management_x0020_Sponsor" ma:index="23" nillable="true" ma:displayName="Management Sponsor" ma:description="DO NOT FILL THIS COLUMN - Automatic workflow" ma:internalName="Management_x0020_Sponsor">
      <xsd:simpleType>
        <xsd:restriction base="dms:Text">
          <xsd:maxLength value="255"/>
        </xsd:restriction>
      </xsd:simpleType>
    </xsd:element>
    <xsd:element name="Lead" ma:index="24" nillable="true" ma:displayName="Lead" ma:description="DO NOT FILL THIS COLUMN - Automatic workflow" ma:internalName="Lead">
      <xsd:simpleType>
        <xsd:restriction base="dms:Text">
          <xsd:maxLength value="255"/>
        </xsd:restriction>
      </xsd:simpleType>
    </xsd:element>
    <xsd:element name="Members" ma:index="25" nillable="true" ma:displayName="Members" ma:description="DO NOT FILL THIS COLUMN - Automatic workflow" ma:internalName="Member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_Author"/>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E84E75CF-CE07-4976-AC2C-25A5EB49F461}">
  <ds:schemaRefs>
    <ds:schemaRef ds:uri="http://purl.org/dc/terms/"/>
    <ds:schemaRef ds:uri="http://schemas.microsoft.com/office/2006/documentManagement/types"/>
    <ds:schemaRef ds:uri="http://schemas.microsoft.com/office/infopath/2007/PartnerControls"/>
    <ds:schemaRef ds:uri="674801bb-1977-4af8-bfda-771dab8a9650"/>
    <ds:schemaRef ds:uri="http://purl.org/dc/elements/1.1/"/>
    <ds:schemaRef ds:uri="http://schemas.microsoft.com/office/2006/metadata/properties"/>
    <ds:schemaRef ds:uri="http://schemas.openxmlformats.org/package/2006/metadata/core-properties"/>
    <ds:schemaRef ds:uri="8ab7d52b-01f7-4c5e-9645-b3a1341544da"/>
    <ds:schemaRef ds:uri="http://www.w3.org/XML/1998/namespace"/>
    <ds:schemaRef ds:uri="http://purl.org/dc/dcmitype/"/>
  </ds:schemaRefs>
</ds:datastoreItem>
</file>

<file path=customXml/itemProps2.xml><?xml version="1.0" encoding="utf-8"?>
<ds:datastoreItem xmlns:ds="http://schemas.openxmlformats.org/officeDocument/2006/customXml" ds:itemID="{75848104-06CC-4DDC-A83D-67ED2212E3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7d52b-01f7-4c5e-9645-b3a1341544da"/>
    <ds:schemaRef ds:uri="674801bb-1977-4af8-bfda-771dab8a9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5B42E9-5B59-446C-A61C-EC8847B47DF6}">
  <ds:schemaRefs>
    <ds:schemaRef ds:uri="http://schemas.microsoft.com/sharepoint/events"/>
  </ds:schemaRefs>
</ds:datastoreItem>
</file>

<file path=customXml/itemProps4.xml><?xml version="1.0" encoding="utf-8"?>
<ds:datastoreItem xmlns:ds="http://schemas.openxmlformats.org/officeDocument/2006/customXml" ds:itemID="{BFB51248-37CA-47D4-B7B2-B78EAED12189}">
  <ds:schemaRefs>
    <ds:schemaRef ds:uri="http://schemas.microsoft.com/sharepoint/v3/contenttype/forms"/>
  </ds:schemaRefs>
</ds:datastoreItem>
</file>

<file path=customXml/itemProps5.xml><?xml version="1.0" encoding="utf-8"?>
<ds:datastoreItem xmlns:ds="http://schemas.openxmlformats.org/officeDocument/2006/customXml" ds:itemID="{2E3453DE-08B1-4C5D-B810-8A7DA02BDDF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Cover Page &amp; Notes</vt:lpstr>
      <vt:lpstr>WTP Monthly Rept</vt:lpstr>
      <vt:lpstr>Req'd CT Calc</vt:lpstr>
      <vt:lpstr>Mem Filt Unit #1</vt:lpstr>
      <vt:lpstr>Mem Filt Unit #2</vt:lpstr>
      <vt:lpstr>Mem Filt Unit #3</vt:lpstr>
      <vt:lpstr>Mem Filt Unit #4</vt:lpstr>
      <vt:lpstr>Online Turb Verification</vt:lpstr>
      <vt:lpstr>SWTR Monthly Disinfection Rept</vt:lpstr>
      <vt:lpstr>Monthly Summary</vt:lpstr>
      <vt:lpstr>Line-by-line instructions</vt:lpstr>
      <vt:lpstr>CT Lookup Table</vt:lpstr>
      <vt:lpstr>Calculated_CT</vt:lpstr>
      <vt:lpstr>Chlorine_Residual</vt:lpstr>
      <vt:lpstr>Contact_Time</vt:lpstr>
      <vt:lpstr>CTLookupTbl</vt:lpstr>
      <vt:lpstr>DisLogRed</vt:lpstr>
      <vt:lpstr>Duration_LT_0.2mg</vt:lpstr>
      <vt:lpstr>Grab_Samples</vt:lpstr>
      <vt:lpstr>Inact_Ratio</vt:lpstr>
      <vt:lpstr>Lowest_Daily_Residual</vt:lpstr>
      <vt:lpstr>No_of_Sites_Sampled</vt:lpstr>
      <vt:lpstr>Peak_Hour_Flow</vt:lpstr>
      <vt:lpstr>pH</vt:lpstr>
      <vt:lpstr>PhIndex</vt:lpstr>
      <vt:lpstr>'Cover Page &amp; Notes'!Print_Area</vt:lpstr>
      <vt:lpstr>'Online Turb Verification'!Print_Area</vt:lpstr>
      <vt:lpstr>'CT Lookup Table'!Print_Titles</vt:lpstr>
      <vt:lpstr>Required_CT</vt:lpstr>
      <vt:lpstr>Water_Temp_C</vt:lpstr>
    </vt:vector>
  </TitlesOfParts>
  <Company>WSDOH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Low Pressure Membrane Filtration Plant and SWTR Disinfection Monthly Report Forms Workbook</dc:title>
  <dc:creator>Washington Department of Health - Environmental Public Health Division - Office of Drinking Water</dc:creator>
  <cp:lastModifiedBy>Hyde, Elizabeth R (DOH)</cp:lastModifiedBy>
  <cp:lastPrinted>2018-08-27T22:51:53Z</cp:lastPrinted>
  <dcterms:created xsi:type="dcterms:W3CDTF">2003-03-07T18:50:57Z</dcterms:created>
  <dcterms:modified xsi:type="dcterms:W3CDTF">2022-11-01T21:08:56Z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WVASKAP5RADE-135-152</vt:lpwstr>
  </property>
  <property fmtid="{D5CDD505-2E9C-101B-9397-08002B2CF9AE}" pid="3" name="_dlc_DocIdItemGuid">
    <vt:lpwstr>38b4c3a8-f285-433f-95f9-7eb64b35069b</vt:lpwstr>
  </property>
  <property fmtid="{D5CDD505-2E9C-101B-9397-08002B2CF9AE}" pid="4" name="_dlc_DocIdUrl">
    <vt:lpwstr>https://doh.sp.wa.gov/sites/EPH/ODW/centralserv/CommOutreach/_layouts/15/DocIdRedir.aspx?ID=WVASKAP5RADE-135-152, WVASKAP5RADE-135-152</vt:lpwstr>
  </property>
  <property fmtid="{D5CDD505-2E9C-101B-9397-08002B2CF9AE}" pid="5" name="display_urn:schemas-microsoft-com:office:office#Management_x0020_Sponsor">
    <vt:lpwstr>Means, Mike J (DOH)</vt:lpwstr>
  </property>
  <property fmtid="{D5CDD505-2E9C-101B-9397-08002B2CF9AE}" pid="6" name="Owner">
    <vt:lpwstr>COS</vt:lpwstr>
  </property>
  <property fmtid="{D5CDD505-2E9C-101B-9397-08002B2CF9AE}" pid="7" name="Management Sponsor">
    <vt:lpwstr>27</vt:lpwstr>
  </property>
  <property fmtid="{D5CDD505-2E9C-101B-9397-08002B2CF9AE}" pid="8" name="ContentTypeId">
    <vt:lpwstr>0x010100C4219127A00B7745AC10D9461FF95318</vt:lpwstr>
  </property>
  <property fmtid="{D5CDD505-2E9C-101B-9397-08002B2CF9AE}" pid="9" name="MSIP_Label_1520fa42-cf58-4c22-8b93-58cf1d3bd1cb_Enabled">
    <vt:lpwstr>true</vt:lpwstr>
  </property>
  <property fmtid="{D5CDD505-2E9C-101B-9397-08002B2CF9AE}" pid="10" name="MSIP_Label_1520fa42-cf58-4c22-8b93-58cf1d3bd1cb_SetDate">
    <vt:lpwstr>2022-11-01T17:17:04Z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513f51d3-d697-448b-84b8-12a505f92f0b</vt:lpwstr>
  </property>
  <property fmtid="{D5CDD505-2E9C-101B-9397-08002B2CF9AE}" pid="15" name="MSIP_Label_1520fa42-cf58-4c22-8b93-58cf1d3bd1cb_ContentBits">
    <vt:lpwstr>0</vt:lpwstr>
  </property>
</Properties>
</file>